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Vigie - Etats de service" sheetId="1" r:id="rId1"/>
    <sheet name="Travaux" sheetId="2" r:id="rId2"/>
  </sheets>
  <definedNames>
    <definedName name="Années">'Vigie - Etats de service'!$F$174</definedName>
    <definedName name="_xlnm.Print_Titles" localSheetId="0">'Vigie - Etats de service'!$1:$2</definedName>
    <definedName name="_xlnm.Print_Area" localSheetId="1">'Travaux'!$A$1:$C$38</definedName>
    <definedName name="_xlnm.Print_Area" localSheetId="0">'Vigie - Etats de service'!#REF!</definedName>
  </definedNames>
  <calcPr fullCalcOnLoad="1"/>
</workbook>
</file>

<file path=xl/sharedStrings.xml><?xml version="1.0" encoding="utf-8"?>
<sst xmlns="http://schemas.openxmlformats.org/spreadsheetml/2006/main" count="316" uniqueCount="236">
  <si>
    <t>Premier allumage à Nautique Sèvres. Presse-étoupe à resserrer.
La machine est bruyante et demande à s'assouplir, résonance dans la coque. Marche à observer avec le condenseur et coque dans l'eau
La machine semble un peu surdimensionnée pour la chaloupe.</t>
  </si>
  <si>
    <t>JB, MAD, BMN</t>
  </si>
  <si>
    <t>JB, DC, MAD, BMN</t>
  </si>
  <si>
    <t>20 kg de bois pour atteindre 10 bars en 35 mn. Hélice satisfaisante. Et bon fonctionnement de la pompe alimentaire. 200 t/mn. Démanchement de la clavette, ce qui nous oblige à haler le bateau. Atelier des Canaux de Paris à la Darse.</t>
  </si>
  <si>
    <t xml:space="preserve">DATE </t>
  </si>
  <si>
    <t>OBSERVATIONS</t>
  </si>
  <si>
    <t>Tps</t>
  </si>
  <si>
    <t>Descente du canal St Martin avec les boulons de fortune. Réparation à l'atelier de la Brigade Fluviale. Remplacement des boulons par du 10 mm acier haute résistance.</t>
  </si>
  <si>
    <t>14h47 départ, ronds dans l'eau avec des personnes de la BF.
Arrêt 15h30.
Du niveau bas au niveau haut -&gt; 30 litres d'eau</t>
  </si>
  <si>
    <t>7h45 allumage 9h02 arrivée poste de cérémonie 10 bars. Maintien de la pession en deçà de 10 bars pour éviter le soulèvement des soupapes.
Ronds dans l'eau avec des personnes de la BF. Retour 13h30</t>
  </si>
  <si>
    <t>LB, JB, MAD, BMN</t>
  </si>
  <si>
    <t>Remonte du canal St Martin</t>
  </si>
  <si>
    <t>JB, DC, MAD, HB</t>
  </si>
  <si>
    <t>Essai sur la bassin de la Villette. Fuite à l'admission BP, Refaire les presse-étoupe. Changer l'hélice.</t>
  </si>
  <si>
    <t>Descente du canal St Martin avec les boulons de fortune. Réparation à l'atelier de la Brigade Descente du canal St Martin de La Villette à la Brigade Fluviale. RAS</t>
  </si>
  <si>
    <t>Première mise à l'eau, Bonne vaporisation, après essai, observation du non fonctionnement de la pompe alimentaire. Pas d'hélice trop faible.</t>
  </si>
  <si>
    <t>JB, MAD, BMN
François Veslot, Gérard Delangle</t>
  </si>
  <si>
    <t>11h allumage, 11h50 écluse de l'Arsenal 13h30 arrêt. 9 km. La pompe alimentaire compense la production de vapeur à faible vitesse,
On arrive à rester en production constante lorsque le régulateur n'est pas complétement ouvert et on obtient 6,5 bars. Vibration à l'arrière en vitesse maximum. Penser à amorcer la pompe alimentaire avant usage. Diverses fuites, presse-étoupe de tiroirs, pompe à vide.</t>
  </si>
  <si>
    <t>EQUIPAGE</t>
  </si>
  <si>
    <t>MAD, BMN
Guy Lécuyer +2 pers.</t>
  </si>
  <si>
    <t>10h15 Allumage. Fuite à l'anti-bélier de la deuxième pompe attelée. Remonte vers l'écluse St Maurice (Marne). Déjeuner. Descente jusqu'à la passerelle du Pont des Arts et retour. 16h15 arrivée à la BF. 60 kg de bois. Vibration à l'arrière pendant queques minutes.
La deuxième pompe suffit à alimenter la chaudière sans avoir recours à la pompe à main. 60 kg de bois.</t>
  </si>
  <si>
    <t>10h15 allumage. Remonte de la Seine jusqu'à l'écluse du Port aux Anglais, puis la Marne jusqu'à l'écluse St Maurice (Marne). Déjeuner, descente jusqu'à la gare d'Orsay retour Brigade fluviale. Soit 23 Km. Consomation 70 kg de bois, 6 alimentations manuelles pour compenser la pompe alimentairem soit 120 litres. Pression oscillant entre 6 et 7 bars. Essai de vitesse sans noter de vibration. Fuite au presse-étoupe de la pompe à vide, graissage du presse-étoupe d'étambot.
Consommation moyenne : 3 Kg au kilomètre 
Consommation moyenne : 4 Kg à la remonte
Consommation horaire : 23,3 Kg/h
Vitesse moyenne : 7,6 Km/h
Vitesse maximale (estimée) : &gt;12 Km/h
L'alimentation en eau est déficiente de 2,6 litres/km et 3,8 litres/km à la remonte.</t>
  </si>
  <si>
    <t>MAD, BMN, François Veslot</t>
  </si>
  <si>
    <t>Démontage de l'arbre et réparation. Un point de soudure empêche cette fois la clavette de sortir de son logement.
Rupture des boulons cardan-machine et cardan-arbre. Réparation de fortune.
De la darse à l'atelier des Canaux de Paris et retour.</t>
  </si>
  <si>
    <t>Acheminement de la Vigie à la darse de la Villette 10h00 allumage, 11h15 départ, 12h30 Ecluses 7-8, 12h50 Ecluses 5-6,  13h25 Ecluses 3-4, 13h35 Ecluses 1-2, 14h15 Pont de Crimée, 14h30 arrivée darse des Canaux de Paris. RAS;
Vitesse mesurée 8 km/h en maintenant la production de vapeur. Pointe à 10 km/h mais la pression baisse quand on alimente. Les pompes d'alimentation sont très efficaces. 40 kge bois</t>
  </si>
  <si>
    <t>Allumage 14:00, départ 15h12 jusqu'au périphérique, arrivée 17h25. Deux gardiens de la paix à bord.
Validation de la deuxième pompe d'alimentation, peu d'eau consommée. Le niveau remonte bien quand les pompes sont actives. RAS. Presses-étoupe tiroirs, piston et pompe à vide à resserrer. 26 kg de bois.</t>
  </si>
  <si>
    <t>MAD, BMN, François Veslot, Jean-Jack Gardais</t>
  </si>
  <si>
    <t>30 ans d'AMERAMI, à la Villette. 12 rotations entre l'Argonaute et les Grands Moulins de Pantin. RAS</t>
  </si>
  <si>
    <t>De la Villette à la Brigade Fluviale, rapatriement de la Vigie. 160 kg de bois soit 4, 5 kg au kilomètre. Canal St Denis 40 kg de bois, Seine en remontant 120 kg soit 4 kg au km pression 5-6 bars descend en cours d'alimentation. Presses-étoupe à resserrer. Fonctionnement sans pboblèmes. Restent à voir les améliorations à apporter.</t>
  </si>
  <si>
    <t>MAD, BMN</t>
  </si>
  <si>
    <t>JB, MAD</t>
  </si>
  <si>
    <t>Vidange de la chaudière et de la tuyauterie. Prévision de remplacer la vanne de vidange pour permettre des extractions.</t>
  </si>
  <si>
    <t>Nb. Km</t>
  </si>
  <si>
    <t>JB, MAD, CM, BMN</t>
  </si>
  <si>
    <t>De la Brigade Fluviale au port de plaisance de Créteil et retour. Livraison d'un mâtereau à King Cheese.
Passagers G. Lecuyer, J-Y Leguenec, J. Mauviel, F. Lemoine, retour P. Roynard.
Consommation 100 kg de bois.</t>
  </si>
  <si>
    <t>Téléthon, 8h00 départ BF jusqu'au pont de la Concorde, retour puis canal St Matin jusqu'à l'écluses des Recollets, retour, pont de Tolbiac et retour BF 18h52.
Vidange de la chaudière à chaud.</t>
  </si>
  <si>
    <t>JB, DC, MAD, DM</t>
  </si>
  <si>
    <t>JB, MAD, BMN, DM</t>
  </si>
  <si>
    <t>Vidange de la tuyauterie. Remplacement de la vanne de vidange. Nettoyage des fonds, remplacement des crochets de fixation du taud, rangement.</t>
  </si>
  <si>
    <t>Ponçage de la coque</t>
  </si>
  <si>
    <t>Application de l'antifouling noir</t>
  </si>
  <si>
    <t>Garage de la Vigie à la DOSTL Chevilly-la-Rue</t>
  </si>
  <si>
    <t>De la Villette à Chatou par la Briche avec escale à Port Van Gogh (Asnières) 120 kg de bois hors chauffe</t>
  </si>
  <si>
    <t>MAD, BMN, DoM</t>
  </si>
  <si>
    <t>Ronds dans l'eau à Chatou (fête nautique) Pont de Bougival, Darse de Nanterre</t>
  </si>
  <si>
    <t>Ronds dans l'eau à Chatou (fête nautique) Ile des canotiers, Bougival, pont rail de Chatou</t>
  </si>
  <si>
    <t>MAD, DoM, 
Claude Sautot</t>
  </si>
  <si>
    <t>JB, MAD, BMN, DoM
Claude Doussot</t>
  </si>
  <si>
    <t>JB, MAD, BMN, DoM</t>
  </si>
  <si>
    <t>De Chatou à La Villette par la Briche 120 kg de bois hors chauffe</t>
  </si>
  <si>
    <t>Mise à l'eau et remonte à la Villettte, balade canal de l'Ourq</t>
  </si>
  <si>
    <t>JB, MAD, BMN
Jean Jack Gardais, Joselyne Vignoble</t>
  </si>
  <si>
    <t>Années</t>
  </si>
  <si>
    <t>Km</t>
  </si>
  <si>
    <t>Km cumulés</t>
  </si>
  <si>
    <t>Heures de chauffe</t>
  </si>
  <si>
    <t>JB, Luc Barbier, MAD, BMN</t>
  </si>
  <si>
    <t>De la Villette à l'écluse de Sevran et retour. 100 Kg de bois mauvais échange thermique (difficile de dépasser 5 bars). Jeu important dans le levier de chagement de marche. Pb d'herbe dans l'hélice.</t>
  </si>
  <si>
    <t>De la Villette à l'Arsenal. Presses-étoupe à reserrer RAS</t>
  </si>
  <si>
    <t>De l'Arsenal à la BF</t>
  </si>
  <si>
    <t>JB, MAD, DoM</t>
  </si>
  <si>
    <t>De la BF à la Villette invités les Nautes de Paris et Musée de la Marine</t>
  </si>
  <si>
    <t>Depuis 2010</t>
  </si>
  <si>
    <t>JB, MAD, BMN,</t>
  </si>
  <si>
    <t xml:space="preserve">JB, MAD, </t>
  </si>
  <si>
    <t xml:space="preserve">JB, LB, MAD, </t>
  </si>
  <si>
    <t>Fuite importante à l'anti-bélier d'une pompe alimentaire</t>
  </si>
  <si>
    <t>De La Villette à Fresne-sur-Marne 200 kg de bois Pierrick Roynard et Joselyne Vignoble.
M. Darguesse AFLO perdu 45 mn dans l'écluse de Sevran</t>
  </si>
  <si>
    <t>Congis-Mareuil 250 Kg de bois, blocage du clapet anti-retour alimentation chaudière. M. Garek, Bernard Gendre, président de l'AFLO et son épouse. Perdu 2 heures dans l'écluse de Vignely, blocage de l'hémice à cause du faucardage.</t>
  </si>
  <si>
    <t>Mareuil-Port aux Perches La Ferté Milon, 170 Kg de bois. Rupture de la clavette côté machine (certainement du à l'accident du 12/2/2013)</t>
  </si>
  <si>
    <t>De Fresnes-sur-Marne à Varreddes 200 Kg de bois Jean-Jack Gardais et Joselyne Vignoble Invité M. Jean Louis Duffet  (AFLO)</t>
  </si>
  <si>
    <t>Varreddes-Congis 70 Kg de bois (fête de Congis) il pleut, personne.</t>
  </si>
  <si>
    <t>La Ferté Milon-Varreddes, 170 Kg de bois Les Malatiers et Druel (ABV) nous ont rejoints</t>
  </si>
  <si>
    <t>Fresnes-sur-Marne-La Villette, 100 kilos</t>
  </si>
  <si>
    <t>Varreddes—Fresnes-sur-Marne, 170 Kg de bois, Malatier, Barbier. Perdu 1 heure dans l'écluse de Vignely</t>
  </si>
  <si>
    <t>Essai canal de l'Ourcq pour évaluation des travaux. Après le Festival de Loire, transport de la Vigie à la DOSTL, démontage de la machine et transport au Chemin de fer des Chanteraines pour restauration.</t>
  </si>
  <si>
    <t>JB, MAD, Dom, JM Lemaire</t>
  </si>
  <si>
    <t>JB, MAD, Dom, BMN</t>
  </si>
  <si>
    <t>Descente au port de l'Arsenal avec des personnes de la DOSTL. RAS</t>
  </si>
  <si>
    <t>MAD, JJ Gardais</t>
  </si>
  <si>
    <t>Loire entre les ponts Royal et pont Thina</t>
  </si>
  <si>
    <t>Sur le Canal d'Orléans</t>
  </si>
  <si>
    <t>MAD JB, DM</t>
  </si>
  <si>
    <t>MAD BMN, DM</t>
  </si>
  <si>
    <t>Navigation du pont de l'Ourqc à l'Argonaute avec le CEMM</t>
  </si>
  <si>
    <t>Des ateliers des Canaux de Paris à la Darse en passant par le pont de Crimée. Repérage pour le 8 octobre.</t>
  </si>
  <si>
    <t>De la Darse aux ateliers.</t>
  </si>
  <si>
    <t>Des ateliers des Canaux de Paris à la Darse.</t>
  </si>
  <si>
    <t>JB, MAD Dom</t>
  </si>
  <si>
    <t>JB, MAD, Dom</t>
  </si>
  <si>
    <t>De la Darse aux ateliers et retour. RAS</t>
  </si>
  <si>
    <t>De la darse aux ateliers de Pantin, acheminement à Mareuil-sur-Ay</t>
  </si>
  <si>
    <t>JB, MAD JJG</t>
  </si>
  <si>
    <t>JB, MAD, Dom, Jean-Jack Gardais</t>
  </si>
  <si>
    <t>JB, MAD Dom, JJG</t>
  </si>
  <si>
    <t>De Mareuil-sur-Ay à Epernay et retour au PK 5. 75 Kg de bois</t>
  </si>
  <si>
    <t>De Nanteuil-sur-Marne à Mary-sur-Marne. 105 Kg de bois</t>
  </si>
  <si>
    <t>De Mary-sur-Marne à Lagny. 90 Kg de bois</t>
  </si>
  <si>
    <t>De Lagny à Joinville-le-Pont. 90 Kg de bois</t>
  </si>
  <si>
    <t>De l'écluse de Dizy à Mézy-Moulin. 165 Kg de bois</t>
  </si>
  <si>
    <t>De Mézy-Moulin à Nanteuil-sur-Marne. 150 Kg de bois</t>
  </si>
  <si>
    <t>De Joinville-le-Pont à La Villette. 60 Kg de bois</t>
  </si>
  <si>
    <t>Td'A, MAD, DoM</t>
  </si>
  <si>
    <t>MAD, JJG, DoM, R. Letourneau</t>
  </si>
  <si>
    <t>Td'A, MAD, DoM, R. Letourneau</t>
  </si>
  <si>
    <t>Cujan-Mestras</t>
  </si>
  <si>
    <t>MAD, JJG, Guy Lecuyer, PR</t>
  </si>
  <si>
    <t>Des ateliers de Pantin à la darse du Rouvray RAS</t>
  </si>
  <si>
    <t>Td'A, JB, MAD, DoM</t>
  </si>
  <si>
    <t>Bassin de la Villette et Ateliers de Pantin RAS fuite niveau bâbord</t>
  </si>
  <si>
    <t>De la darse du Rouvray aux ateliers de Pantins poiur grutage</t>
  </si>
  <si>
    <t>Briare, port de commece, pont-canal, retour porte de garde</t>
  </si>
  <si>
    <t>Acheminement Vigie SGAP-Briare.
Briare, port de commece, pont-canal, retour porte de garde ( PK 200 canal latéral à la Loire) puis retour port de plaisance.</t>
  </si>
  <si>
    <t>MAD, PR, JJ Gardais</t>
  </si>
  <si>
    <t>JB, MAD, PR JJ Garavoglia</t>
  </si>
  <si>
    <t xml:space="preserve">Etang de la Gazonne - Châtillon-Coligny 9 écluses, 120 Kg de bois </t>
  </si>
  <si>
    <t>Joinville-le-Pont - La Villette 200 Kg de bois</t>
  </si>
  <si>
    <t>Briare - Etang de la Gazonne, 12 écluses, 120 Kg de bois.</t>
  </si>
  <si>
    <t>Transfert des bateaux Amily - Montargis et retour, 20 Kg de bois.</t>
  </si>
  <si>
    <t>Amilly - Ecluse n°3 Montabon (Martin pêcheur), 100 Kg de bois.</t>
  </si>
  <si>
    <t>Ecluse n°3 Montabon - Nemours, 140 Kg de bois.</t>
  </si>
  <si>
    <t>Nemours - Moret-sur-Loing, 140 Kg de bois.</t>
  </si>
  <si>
    <t>Moret-sur-Loing - Melun, 260 Kg de bois.</t>
  </si>
  <si>
    <t>Melun - Ris Orangis, 140 Kg de bois.</t>
  </si>
  <si>
    <t>Ris orangis - Joinville-le-Pont, 260 Kg de bois.</t>
  </si>
  <si>
    <t>Joinville-le-Pont 10 fois le tour de l'ile Fanac 140 Kg de bois</t>
  </si>
  <si>
    <t>Machine</t>
  </si>
  <si>
    <t>Chaudière</t>
  </si>
  <si>
    <t>Sondage des épaisseurs des tôles</t>
  </si>
  <si>
    <t>Peinture</t>
  </si>
  <si>
    <t>Pose d'un nable</t>
  </si>
  <si>
    <t>Accessoires</t>
  </si>
  <si>
    <t>Débosselage.</t>
  </si>
  <si>
    <t>Refaire le cendrier avec modification (étanche par rapport à le coque).</t>
  </si>
  <si>
    <t>Epreuve décenale</t>
  </si>
  <si>
    <t>Coque</t>
  </si>
  <si>
    <t>Nettoyage</t>
  </si>
  <si>
    <t>Vérification de la robinetterie des pompes</t>
  </si>
  <si>
    <t>Serrage des boulons peu accessibles</t>
  </si>
  <si>
    <t>Isolation du tuyau d'admission</t>
  </si>
  <si>
    <t>Pose de bloc-bâches (50)</t>
  </si>
  <si>
    <t>Vernis des bancs</t>
  </si>
  <si>
    <t>Refaire la soute à eau.</t>
  </si>
  <si>
    <t>Reprise des planchers</t>
  </si>
  <si>
    <t xml:space="preserve">Vérification des agrès </t>
  </si>
  <si>
    <t>Vérification presse-étoupe</t>
  </si>
  <si>
    <t>Nettoyage Karcher intérieur et extérieur</t>
  </si>
  <si>
    <t>Vérification de la tuyauterie</t>
  </si>
  <si>
    <t>Travaux Vigie 2015-16</t>
  </si>
  <si>
    <t>largeur remorque 2,40 m.</t>
  </si>
  <si>
    <t>Révision étanchété des niveaux</t>
  </si>
  <si>
    <t>Netttoyage bourlingue et démontage en vue peinture coque</t>
  </si>
  <si>
    <t>Peinture intérieur des des caissons avant et arrière</t>
  </si>
  <si>
    <t>Anodes ?</t>
  </si>
  <si>
    <t>Agrandir le safran</t>
  </si>
  <si>
    <t>Régularisation de la situation administrative (APAVE) ou usine de fabrication</t>
  </si>
  <si>
    <t>CFC</t>
  </si>
  <si>
    <t>Vérification de l'accouplement machine-arbre (jeu)</t>
  </si>
  <si>
    <t>Cheminée poignées et blocage en haut</t>
  </si>
  <si>
    <t>demande de devis</t>
  </si>
  <si>
    <t>MAD</t>
  </si>
  <si>
    <t>Matreau à consolider</t>
  </si>
  <si>
    <t>peser la machine</t>
  </si>
  <si>
    <t>Peser la chaudière</t>
  </si>
  <si>
    <t>Soudure purge condenseur</t>
  </si>
  <si>
    <t>canal St Martin et aller-retour Gare d'Orsay</t>
  </si>
  <si>
    <t>JB, MAD, DoM, L. Pillon</t>
  </si>
  <si>
    <t>MAD, DoM, L. Pillon</t>
  </si>
  <si>
    <t>Festrival de Loire grutage et sassée vers le canal</t>
  </si>
  <si>
    <t>canal 6 tours</t>
  </si>
  <si>
    <t>canal 8 tours + cavalcade nocturne</t>
  </si>
  <si>
    <t>canal 10 tours</t>
  </si>
  <si>
    <t>canal 13 tours + descente en Loire pour grutage</t>
  </si>
  <si>
    <t>outillage</t>
  </si>
  <si>
    <t>Chantier naval</t>
  </si>
  <si>
    <t>Bassin de la Villette et Ourcq</t>
  </si>
  <si>
    <t>Chaudière ouverture de la trape de visite RAS</t>
  </si>
  <si>
    <t>MAD,JB, DOSTL</t>
  </si>
  <si>
    <t>MAD, JB, DoM</t>
  </si>
  <si>
    <t>Ouverture de la trappe de visite de la chaudière. Pas d'entartrage constaté.</t>
  </si>
  <si>
    <t>Acheminement de la Vigie au CF des Chanteraines en vue grande révision.</t>
  </si>
  <si>
    <t>MAD, Guy Lécuyer</t>
  </si>
  <si>
    <t>Festival Impressionniste à Léry-Poses avarie de barre. La barre franche est de loin plus efficace</t>
  </si>
  <si>
    <t>Festival Impressionniste à Léry-Poses</t>
  </si>
  <si>
    <t>Chaudière inspection visuelle de l'intérieur, nettoyage au Karcher RAS
Epreuve hydraulique 16 bars RAS</t>
  </si>
  <si>
    <t>MAD JJ Garavoglia</t>
  </si>
  <si>
    <t>MAD, JJ Garavoglia, Michel Pacientino</t>
  </si>
  <si>
    <t>MAD, JJ Garavoglia, Marc Voituriez, Marie-Pierre Tricart</t>
  </si>
  <si>
    <t xml:space="preserve">Brest 2016 Repérage navigation port de Commerce </t>
  </si>
  <si>
    <t xml:space="preserve">Brest 2016 Accueil France Info, le Conservateur régionnal des MH et Camille stagiaire d'AMERAMI. Pot de remise de classements MH au chantier du Guip. </t>
  </si>
  <si>
    <t xml:space="preserve">Brest 2016 Tournage FR3 Navigation grand public </t>
  </si>
  <si>
    <t>Brest 2016 Thierry d'Arbonneau invitation Commissaire général.</t>
  </si>
  <si>
    <t xml:space="preserve">Brest 2016 Navigation grand public </t>
  </si>
  <si>
    <t>Brest 2016 Navigation grand public, Vire-vire bateaux à vapeur</t>
  </si>
  <si>
    <t>Brest 2016, Accueil de Jean Paul Augier, Navigation grand public, Incident avec un bateau de plaissance, affaire à suivre.</t>
  </si>
  <si>
    <t>MAD, JJ Garavoglia, Michel Desplat, Marie-Pierre Tricart</t>
  </si>
  <si>
    <t>MAD, JJ Garavoglia, Michel Desplat, Michel Pacientino</t>
  </si>
  <si>
    <t>MAD, JJ Garavoglia, Michel Pacientino, Marie-Pierre Tricart</t>
  </si>
  <si>
    <t>MAD, JJ Garavoglia, Michel Desplat, Michel Pacientino, Marc Voituriez</t>
  </si>
  <si>
    <t>MAD JM Bas, J. Lecs</t>
  </si>
  <si>
    <t>MAD, Dom, JM Bas</t>
  </si>
  <si>
    <t>Lac des deux Amants. Pompe alimentaire à ressouder, joints niveau gauche à changer.</t>
  </si>
  <si>
    <t>Lac des deux Amants.</t>
  </si>
  <si>
    <t>MAD, JJG, DoM</t>
  </si>
  <si>
    <t>Festival de Loire jusqu'au resto"Les Toqués" 5 tours</t>
  </si>
  <si>
    <t>Festival de Loire jusqu'à l'église St Jean de Braye 6 tours</t>
  </si>
  <si>
    <t>Festival de Loire 2 tours</t>
  </si>
  <si>
    <t xml:space="preserve">Etats de service de Vigie </t>
  </si>
  <si>
    <t>MAD, DoM</t>
  </si>
  <si>
    <t>Remontage de la drosse et de la barre La clavette doit être réusinée.</t>
  </si>
  <si>
    <t>Vandenbossche</t>
  </si>
  <si>
    <t>Peinture de la coque</t>
  </si>
  <si>
    <t>AMERAMI</t>
  </si>
  <si>
    <t>Salon nautique Porte de Versailles du 2 au 10 décembre.</t>
  </si>
  <si>
    <t>Démontage de la barre pour usiner la clavette.</t>
  </si>
  <si>
    <t>Usinage d'une clavette d'adaptation barre/mécanisme</t>
  </si>
  <si>
    <t>Leloir (CFC)</t>
  </si>
  <si>
    <t>Mise en chauffe et utilisation machine RAS. Le bateau s'abîme à être dehaors l'hiver.</t>
  </si>
  <si>
    <t>Retro-nautisme</t>
  </si>
  <si>
    <t>Retro-nautisme. Remplacer l'ensemble des raccords, mamelons, réductions, coudes en inox.</t>
  </si>
  <si>
    <t>Vidange de la chaudière et des pompes alimentaires et à vide.</t>
  </si>
  <si>
    <t>Hivernage de la chaudière.</t>
  </si>
  <si>
    <t>nettoyage cendrier, gaissage intérieur des cylindres HP et BP, graissage. Présence d'algues et mousses sur les parties immergées.</t>
  </si>
  <si>
    <t>Pompage des fonds</t>
  </si>
  <si>
    <t>Couture du tau</t>
  </si>
  <si>
    <t>Couture du tau et remise sur le bateau</t>
  </si>
  <si>
    <t>Vigie allumage. Machine, RAS, les pompes d'alimentaion ne fonctionnent pas.</t>
  </si>
  <si>
    <t>Remontage de la barre (Pinasse)</t>
  </si>
  <si>
    <t>Acheminent 15 sacs de bois. Essai sur le canal</t>
  </si>
  <si>
    <t>Vériication des clapets anti-retour, graissage machine, allumage RAS. Différence niveau bas et niveau haut 60 litres. Pompage des fonds 120 litres.</t>
  </si>
  <si>
    <t>De La Villette à Chatou par la Briche 90 KG de bois. Invité fabrice Bonneville et Yves Rousseau.</t>
  </si>
  <si>
    <t>De Chatou à La Villette 150 Kg de bois. Invités Yves Rousseau, Bruno Rosse, Julien Caquineau.</t>
  </si>
  <si>
    <t>MAD, JMB, Roger Donadey</t>
  </si>
  <si>
    <t>30 ans de Sequana. Parade devant Sequana et parade nocturne</t>
  </si>
  <si>
    <t>MAD, JMB</t>
  </si>
  <si>
    <t>30 ans de Sequana. Parade devant Sequana. Les Dauphines de miss canotière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</si>
</sst>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0.0"/>
    <numFmt numFmtId="174" formatCode="0.00000"/>
    <numFmt numFmtId="175" formatCode="0.0000"/>
    <numFmt numFmtId="176" formatCode="0.000"/>
    <numFmt numFmtId="177" formatCode="d/m"/>
    <numFmt numFmtId="178" formatCode="d\-mmm"/>
  </numFmts>
  <fonts count="6">
    <font>
      <sz val="10"/>
      <name val="Arial"/>
      <family val="0"/>
    </font>
    <font>
      <b/>
      <sz val="10"/>
      <name val="Arial"/>
      <family val="0"/>
    </font>
    <font>
      <i/>
      <sz val="10"/>
      <name val="Arial"/>
      <family val="0"/>
    </font>
    <font>
      <b/>
      <i/>
      <sz val="10"/>
      <name val="Arial"/>
      <family val="0"/>
    </font>
    <font>
      <b/>
      <u val="single"/>
      <sz val="18"/>
      <name val="Arial"/>
      <family val="0"/>
    </font>
    <font>
      <b/>
      <sz val="12"/>
      <name val="Arial"/>
      <family val="2"/>
    </font>
  </fonts>
  <fills count="6">
    <fill>
      <patternFill/>
    </fill>
    <fill>
      <patternFill patternType="gray125"/>
    </fill>
    <fill>
      <patternFill patternType="solid">
        <fgColor indexed="49"/>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s>
  <borders count="9">
    <border>
      <left/>
      <right/>
      <top/>
      <bottom/>
      <diagonal/>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4" fillId="0" borderId="0" xfId="0" applyFont="1" applyAlignment="1">
      <alignment horizontal="centerContinuous" vertical="top"/>
    </xf>
    <xf numFmtId="0" fontId="0" fillId="0" borderId="0" xfId="0" applyAlignment="1">
      <alignment horizontal="centerContinuous" vertical="top"/>
    </xf>
    <xf numFmtId="0" fontId="0" fillId="0" borderId="0" xfId="0" applyAlignment="1">
      <alignment horizontal="centerContinuous" vertical="top" wrapText="1"/>
    </xf>
    <xf numFmtId="0" fontId="0" fillId="0" borderId="0" xfId="0" applyAlignment="1">
      <alignment vertical="top"/>
    </xf>
    <xf numFmtId="0" fontId="0" fillId="0" borderId="0" xfId="0" applyAlignment="1">
      <alignment vertical="top" wrapText="1"/>
    </xf>
    <xf numFmtId="0" fontId="1" fillId="0" borderId="1" xfId="0" applyFont="1" applyBorder="1" applyAlignment="1">
      <alignment vertical="top"/>
    </xf>
    <xf numFmtId="0" fontId="1" fillId="0" borderId="2" xfId="0"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vertical="top"/>
    </xf>
    <xf numFmtId="0" fontId="1" fillId="0" borderId="4" xfId="0" applyFont="1" applyBorder="1" applyAlignment="1">
      <alignment horizontal="center" vertical="top"/>
    </xf>
    <xf numFmtId="0" fontId="0" fillId="0" borderId="5" xfId="0" applyBorder="1" applyAlignment="1">
      <alignment vertical="top"/>
    </xf>
    <xf numFmtId="0" fontId="0" fillId="0" borderId="5" xfId="0" applyBorder="1" applyAlignment="1">
      <alignment vertical="top" wrapText="1"/>
    </xf>
    <xf numFmtId="0" fontId="0" fillId="2" borderId="5" xfId="0" applyFill="1" applyBorder="1" applyAlignment="1">
      <alignment vertical="top"/>
    </xf>
    <xf numFmtId="0" fontId="0" fillId="2" borderId="5" xfId="0" applyFill="1" applyBorder="1" applyAlignment="1">
      <alignment vertical="top" wrapText="1"/>
    </xf>
    <xf numFmtId="0" fontId="1" fillId="2" borderId="5" xfId="0" applyFont="1" applyFill="1" applyBorder="1" applyAlignment="1">
      <alignment vertical="top"/>
    </xf>
    <xf numFmtId="0" fontId="1" fillId="3" borderId="5" xfId="0" applyFont="1" applyFill="1" applyBorder="1" applyAlignment="1">
      <alignment vertical="top" wrapText="1"/>
    </xf>
    <xf numFmtId="0" fontId="0" fillId="0" borderId="5" xfId="0" applyFont="1" applyFill="1" applyBorder="1" applyAlignment="1">
      <alignment vertical="top"/>
    </xf>
    <xf numFmtId="0" fontId="0" fillId="0" borderId="5" xfId="0" applyFont="1" applyFill="1" applyBorder="1" applyAlignment="1">
      <alignment vertical="top" wrapText="1"/>
    </xf>
    <xf numFmtId="0" fontId="0" fillId="0" borderId="5" xfId="0" applyFont="1" applyBorder="1" applyAlignment="1">
      <alignment vertical="top"/>
    </xf>
    <xf numFmtId="0" fontId="0" fillId="0" borderId="5" xfId="0" applyFont="1" applyBorder="1" applyAlignment="1">
      <alignment vertical="top" wrapText="1"/>
    </xf>
    <xf numFmtId="0" fontId="0" fillId="0" borderId="5" xfId="0" applyFont="1" applyFill="1" applyBorder="1" applyAlignment="1">
      <alignment horizontal="left" vertical="top" wrapText="1"/>
    </xf>
    <xf numFmtId="0" fontId="0" fillId="0" borderId="0" xfId="0" applyAlignment="1">
      <alignment horizontal="right" vertical="top"/>
    </xf>
    <xf numFmtId="2" fontId="0" fillId="0" borderId="0" xfId="0" applyNumberFormat="1" applyAlignment="1">
      <alignment vertical="top"/>
    </xf>
    <xf numFmtId="0" fontId="1" fillId="2" borderId="5" xfId="0" applyNumberFormat="1" applyFont="1" applyFill="1" applyBorder="1" applyAlignment="1" quotePrefix="1">
      <alignment horizontal="center" vertical="top"/>
    </xf>
    <xf numFmtId="178" fontId="0" fillId="0" borderId="5" xfId="0" applyNumberFormat="1" applyBorder="1" applyAlignment="1" quotePrefix="1">
      <alignment vertical="top"/>
    </xf>
    <xf numFmtId="178" fontId="0" fillId="0" borderId="5" xfId="0" applyNumberFormat="1" applyBorder="1" applyAlignment="1">
      <alignment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1" fontId="1" fillId="3" borderId="8" xfId="0" applyNumberFormat="1" applyFont="1" applyFill="1" applyBorder="1" applyAlignment="1">
      <alignment horizontal="left" vertical="top" wrapText="1"/>
    </xf>
    <xf numFmtId="0" fontId="0" fillId="4" borderId="5" xfId="0" applyFont="1" applyFill="1" applyBorder="1" applyAlignment="1">
      <alignment vertical="top" wrapText="1"/>
    </xf>
    <xf numFmtId="0" fontId="0" fillId="0" borderId="2" xfId="0" applyFont="1" applyBorder="1" applyAlignment="1">
      <alignment vertical="top" wrapText="1"/>
    </xf>
    <xf numFmtId="0" fontId="0" fillId="5" borderId="5" xfId="0" applyFont="1" applyFill="1" applyBorder="1" applyAlignment="1">
      <alignment vertical="top" wrapText="1"/>
    </xf>
    <xf numFmtId="178" fontId="0" fillId="5" borderId="5" xfId="0" applyNumberFormat="1" applyFill="1" applyBorder="1" applyAlignment="1" quotePrefix="1">
      <alignment vertical="top"/>
    </xf>
    <xf numFmtId="0" fontId="0" fillId="5" borderId="5" xfId="0" applyFont="1" applyFill="1" applyBorder="1" applyAlignment="1">
      <alignment vertical="top"/>
    </xf>
    <xf numFmtId="0" fontId="0" fillId="5" borderId="5" xfId="0" applyFont="1" applyFill="1" applyBorder="1" applyAlignment="1" quotePrefix="1">
      <alignment vertical="top"/>
    </xf>
    <xf numFmtId="0" fontId="1" fillId="0" borderId="0" xfId="0" applyFont="1" applyAlignment="1">
      <alignment/>
    </xf>
    <xf numFmtId="0" fontId="0" fillId="0" borderId="5" xfId="0" applyFill="1" applyBorder="1" applyAlignment="1">
      <alignment vertical="top"/>
    </xf>
    <xf numFmtId="178" fontId="0" fillId="0" borderId="5" xfId="0" applyNumberFormat="1" applyFont="1" applyBorder="1" applyAlignment="1" quotePrefix="1">
      <alignment vertical="top"/>
    </xf>
    <xf numFmtId="16" fontId="0" fillId="0" borderId="5" xfId="0" applyNumberFormat="1" applyFont="1" applyFill="1" applyBorder="1" applyAlignment="1">
      <alignment vertical="top"/>
    </xf>
    <xf numFmtId="0" fontId="0" fillId="2" borderId="5" xfId="0" applyFont="1" applyFill="1" applyBorder="1" applyAlignment="1">
      <alignment vertical="top" wrapText="1"/>
    </xf>
    <xf numFmtId="20" fontId="0" fillId="0" borderId="5" xfId="0" applyNumberFormat="1" applyFont="1" applyFill="1" applyBorder="1" applyAlignment="1">
      <alignment vertical="top"/>
    </xf>
    <xf numFmtId="16" fontId="0" fillId="0" borderId="5" xfId="0" applyNumberFormat="1" applyFont="1" applyBorder="1" applyAlignment="1">
      <alignment vertical="top" wrapText="1"/>
    </xf>
    <xf numFmtId="0" fontId="0" fillId="0" borderId="5" xfId="0"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Km</a:t>
            </a:r>
          </a:p>
        </c:rich>
      </c:tx>
      <c:layout/>
      <c:spPr>
        <a:noFill/>
        <a:ln>
          <a:noFill/>
        </a:ln>
      </c:spPr>
    </c:title>
    <c:plotArea>
      <c:layout/>
      <c:barChart>
        <c:barDir val="col"/>
        <c:grouping val="clustered"/>
        <c:varyColors val="0"/>
        <c:ser>
          <c:idx val="0"/>
          <c:order val="0"/>
          <c:tx>
            <c:strRef>
              <c:f>'Vigie - Etats de service'!$G$174</c:f>
              <c:strCache>
                <c:ptCount val="1"/>
                <c:pt idx="0">
                  <c:v>Km</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'Vigie - Etats de service'!$F$175:$F$184</c:f>
              <c:numCache/>
            </c:numRef>
          </c:cat>
          <c:val>
            <c:numRef>
              <c:f>'Vigie - Etats de service'!$G$175:$G$184</c:f>
              <c:numCache/>
            </c:numRef>
          </c:val>
        </c:ser>
        <c:axId val="19260225"/>
        <c:axId val="39124298"/>
      </c:barChart>
      <c:catAx>
        <c:axId val="19260225"/>
        <c:scaling>
          <c:orientation val="minMax"/>
        </c:scaling>
        <c:axPos val="b"/>
        <c:delete val="0"/>
        <c:numFmt formatCode="General" sourceLinked="1"/>
        <c:majorTickMark val="out"/>
        <c:minorTickMark val="none"/>
        <c:tickLblPos val="nextTo"/>
        <c:crossAx val="39124298"/>
        <c:crosses val="autoZero"/>
        <c:auto val="1"/>
        <c:lblOffset val="100"/>
        <c:noMultiLvlLbl val="0"/>
      </c:catAx>
      <c:valAx>
        <c:axId val="39124298"/>
        <c:scaling>
          <c:orientation val="minMax"/>
        </c:scaling>
        <c:axPos val="l"/>
        <c:majorGridlines/>
        <c:delete val="0"/>
        <c:numFmt formatCode="General" sourceLinked="1"/>
        <c:majorTickMark val="out"/>
        <c:minorTickMark val="none"/>
        <c:tickLblPos val="nextTo"/>
        <c:crossAx val="1926022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lineChart>
        <c:grouping val="standard"/>
        <c:varyColors val="0"/>
        <c:ser>
          <c:idx val="0"/>
          <c:order val="0"/>
          <c:tx>
            <c:strRef>
              <c:f>'Vigie - Etats de service'!$H$174</c:f>
              <c:strCache>
                <c:ptCount val="1"/>
                <c:pt idx="0">
                  <c:v>Km cumulés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'Vigie - Etats de service'!$F$175:$F$184</c:f>
              <c:numCache/>
            </c:numRef>
          </c:cat>
          <c:val>
            <c:numRef>
              <c:f>'Vigie - Etats de service'!$H$175:$H$184</c:f>
              <c:numCache/>
            </c:numRef>
          </c:val>
          <c:smooth val="0"/>
        </c:ser>
        <c:marker val="1"/>
        <c:axId val="16574363"/>
        <c:axId val="14951540"/>
      </c:lineChart>
      <c:catAx>
        <c:axId val="16574363"/>
        <c:scaling>
          <c:orientation val="minMax"/>
        </c:scaling>
        <c:axPos val="b"/>
        <c:delete val="0"/>
        <c:numFmt formatCode="General" sourceLinked="1"/>
        <c:majorTickMark val="out"/>
        <c:minorTickMark val="none"/>
        <c:tickLblPos val="nextTo"/>
        <c:crossAx val="14951540"/>
        <c:crosses val="autoZero"/>
        <c:auto val="1"/>
        <c:lblOffset val="100"/>
        <c:noMultiLvlLbl val="0"/>
      </c:catAx>
      <c:valAx>
        <c:axId val="14951540"/>
        <c:scaling>
          <c:orientation val="minMax"/>
        </c:scaling>
        <c:axPos val="l"/>
        <c:majorGridlines/>
        <c:delete val="0"/>
        <c:numFmt formatCode="General" sourceLinked="1"/>
        <c:majorTickMark val="out"/>
        <c:minorTickMark val="none"/>
        <c:tickLblPos val="nextTo"/>
        <c:crossAx val="165743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col"/>
        <c:grouping val="clustered"/>
        <c:varyColors val="0"/>
        <c:ser>
          <c:idx val="0"/>
          <c:order val="0"/>
          <c:tx>
            <c:strRef>
              <c:f>'Vigie - Etats de service'!$I$174</c:f>
              <c:strCache>
                <c:ptCount val="1"/>
                <c:pt idx="0">
                  <c:v>Heures de chauffe</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'Vigie - Etats de service'!$F$175:$F$184</c:f>
              <c:numCache>
                <c:ptCount val="10"/>
                <c:pt idx="0">
                  <c:v>0</c:v>
                </c:pt>
                <c:pt idx="1">
                  <c:v>0</c:v>
                </c:pt>
                <c:pt idx="2">
                  <c:v>0</c:v>
                </c:pt>
                <c:pt idx="3">
                  <c:v>0</c:v>
                </c:pt>
                <c:pt idx="4">
                  <c:v>0</c:v>
                </c:pt>
                <c:pt idx="5">
                  <c:v>0</c:v>
                </c:pt>
                <c:pt idx="6">
                  <c:v>0</c:v>
                </c:pt>
                <c:pt idx="7">
                  <c:v>0</c:v>
                </c:pt>
                <c:pt idx="8">
                  <c:v>0</c:v>
                </c:pt>
                <c:pt idx="9">
                  <c:v>0</c:v>
                </c:pt>
              </c:numCache>
            </c:numRef>
          </c:cat>
          <c:val>
            <c:numRef>
              <c:f>'Vigie - Etats de service'!$I$175:$I$184</c:f>
              <c:numCache>
                <c:ptCount val="10"/>
                <c:pt idx="0">
                  <c:v>0</c:v>
                </c:pt>
                <c:pt idx="1">
                  <c:v>0</c:v>
                </c:pt>
                <c:pt idx="2">
                  <c:v>0</c:v>
                </c:pt>
                <c:pt idx="3">
                  <c:v>0</c:v>
                </c:pt>
                <c:pt idx="4">
                  <c:v>0</c:v>
                </c:pt>
                <c:pt idx="5">
                  <c:v>0</c:v>
                </c:pt>
                <c:pt idx="6">
                  <c:v>0</c:v>
                </c:pt>
                <c:pt idx="7">
                  <c:v>0</c:v>
                </c:pt>
                <c:pt idx="8">
                  <c:v>0</c:v>
                </c:pt>
                <c:pt idx="9">
                  <c:v>0</c:v>
                </c:pt>
              </c:numCache>
            </c:numRef>
          </c:val>
        </c:ser>
        <c:axId val="346133"/>
        <c:axId val="3115198"/>
      </c:barChart>
      <c:catAx>
        <c:axId val="346133"/>
        <c:scaling>
          <c:orientation val="minMax"/>
        </c:scaling>
        <c:axPos val="b"/>
        <c:delete val="0"/>
        <c:numFmt formatCode="General" sourceLinked="1"/>
        <c:majorTickMark val="out"/>
        <c:minorTickMark val="none"/>
        <c:tickLblPos val="nextTo"/>
        <c:crossAx val="3115198"/>
        <c:crosses val="autoZero"/>
        <c:auto val="1"/>
        <c:lblOffset val="100"/>
        <c:noMultiLvlLbl val="0"/>
      </c:catAx>
      <c:valAx>
        <c:axId val="3115198"/>
        <c:scaling>
          <c:orientation val="minMax"/>
        </c:scaling>
        <c:axPos val="l"/>
        <c:majorGridlines/>
        <c:delete val="0"/>
        <c:numFmt formatCode="General" sourceLinked="1"/>
        <c:majorTickMark val="out"/>
        <c:minorTickMark val="none"/>
        <c:tickLblPos val="nextTo"/>
        <c:crossAx val="34613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110</xdr:row>
      <xdr:rowOff>0</xdr:rowOff>
    </xdr:from>
    <xdr:to>
      <xdr:col>11</xdr:col>
      <xdr:colOff>47625</xdr:colOff>
      <xdr:row>133</xdr:row>
      <xdr:rowOff>0</xdr:rowOff>
    </xdr:to>
    <xdr:graphicFrame>
      <xdr:nvGraphicFramePr>
        <xdr:cNvPr id="1" name="Chart 1"/>
        <xdr:cNvGraphicFramePr/>
      </xdr:nvGraphicFramePr>
      <xdr:xfrm>
        <a:off x="9382125" y="30965775"/>
        <a:ext cx="4419600" cy="4133850"/>
      </xdr:xfrm>
      <a:graphic>
        <a:graphicData uri="http://schemas.openxmlformats.org/drawingml/2006/chart">
          <c:chart xmlns:c="http://schemas.openxmlformats.org/drawingml/2006/chart" r:id="rId1"/>
        </a:graphicData>
      </a:graphic>
    </xdr:graphicFrame>
    <xdr:clientData/>
  </xdr:twoCellAnchor>
  <xdr:twoCellAnchor>
    <xdr:from>
      <xdr:col>5</xdr:col>
      <xdr:colOff>257175</xdr:colOff>
      <xdr:row>136</xdr:row>
      <xdr:rowOff>104775</xdr:rowOff>
    </xdr:from>
    <xdr:to>
      <xdr:col>11</xdr:col>
      <xdr:colOff>104775</xdr:colOff>
      <xdr:row>153</xdr:row>
      <xdr:rowOff>66675</xdr:rowOff>
    </xdr:to>
    <xdr:graphicFrame>
      <xdr:nvGraphicFramePr>
        <xdr:cNvPr id="2" name="Chart 2"/>
        <xdr:cNvGraphicFramePr/>
      </xdr:nvGraphicFramePr>
      <xdr:xfrm>
        <a:off x="9439275" y="35880675"/>
        <a:ext cx="4419600" cy="2790825"/>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156</xdr:row>
      <xdr:rowOff>104775</xdr:rowOff>
    </xdr:from>
    <xdr:to>
      <xdr:col>11</xdr:col>
      <xdr:colOff>66675</xdr:colOff>
      <xdr:row>172</xdr:row>
      <xdr:rowOff>142875</xdr:rowOff>
    </xdr:to>
    <xdr:graphicFrame>
      <xdr:nvGraphicFramePr>
        <xdr:cNvPr id="3" name="Chart 3"/>
        <xdr:cNvGraphicFramePr/>
      </xdr:nvGraphicFramePr>
      <xdr:xfrm>
        <a:off x="9401175" y="39195375"/>
        <a:ext cx="4419600" cy="26289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84"/>
  <sheetViews>
    <sheetView tabSelected="1" zoomScale="75" zoomScaleNormal="75" workbookViewId="0" topLeftCell="A1">
      <pane ySplit="4" topLeftCell="BM111" activePane="bottomLeft" state="frozen"/>
      <selection pane="topLeft" activeCell="A1" sqref="A1"/>
      <selection pane="bottomLeft" activeCell="A1" sqref="A1"/>
    </sheetView>
  </sheetViews>
  <sheetFormatPr defaultColWidth="11.421875" defaultRowHeight="12.75"/>
  <cols>
    <col min="1" max="1" width="33.8515625" style="4" bestFit="1" customWidth="1"/>
    <col min="2" max="2" width="8.421875" style="4" customWidth="1"/>
    <col min="3" max="3" width="7.00390625" style="4" bestFit="1" customWidth="1"/>
    <col min="4" max="4" width="7.00390625" style="4" customWidth="1"/>
    <col min="5" max="5" width="81.421875" style="5" customWidth="1"/>
    <col min="6" max="16384" width="11.421875" style="4" customWidth="1"/>
  </cols>
  <sheetData>
    <row r="1" spans="1:5" ht="23.25">
      <c r="A1" s="1" t="s">
        <v>207</v>
      </c>
      <c r="B1" s="2"/>
      <c r="C1" s="2"/>
      <c r="D1" s="2"/>
      <c r="E1" s="3"/>
    </row>
    <row r="2" spans="1:5" ht="24" thickBot="1">
      <c r="A2" s="1"/>
      <c r="B2" s="2"/>
      <c r="C2" s="2"/>
      <c r="D2" s="2"/>
      <c r="E2" s="3"/>
    </row>
    <row r="3" spans="1:5" ht="13.5" thickBot="1">
      <c r="A3" s="6" t="s">
        <v>18</v>
      </c>
      <c r="B3" s="7" t="s">
        <v>4</v>
      </c>
      <c r="C3" s="27" t="s">
        <v>6</v>
      </c>
      <c r="D3" s="28" t="s">
        <v>32</v>
      </c>
      <c r="E3" s="8" t="s">
        <v>5</v>
      </c>
    </row>
    <row r="4" spans="1:5" ht="13.5" thickBot="1">
      <c r="A4" s="9"/>
      <c r="B4" s="10"/>
      <c r="C4" s="16">
        <f>C5+C16+C28+C39+C62+C80+C99+C111+C121+C129</f>
        <v>570</v>
      </c>
      <c r="D4" s="16">
        <f>+D5+D16+D28+D39+D62+D80+D99+D111+D121+D129</f>
        <v>1652</v>
      </c>
      <c r="E4" s="29" t="s">
        <v>62</v>
      </c>
    </row>
    <row r="5" spans="1:5" ht="13.5" thickBot="1">
      <c r="A5" s="13"/>
      <c r="B5" s="24">
        <v>2010</v>
      </c>
      <c r="C5" s="15">
        <f>SUM(C6:C15)</f>
        <v>33</v>
      </c>
      <c r="D5" s="15">
        <f>SUM(D6:D15)</f>
        <v>31</v>
      </c>
      <c r="E5" s="14"/>
    </row>
    <row r="6" spans="1:5" ht="51.75" thickBot="1">
      <c r="A6" s="11" t="s">
        <v>1</v>
      </c>
      <c r="B6" s="25">
        <v>40235</v>
      </c>
      <c r="C6" s="11">
        <v>1</v>
      </c>
      <c r="D6" s="11">
        <v>0</v>
      </c>
      <c r="E6" s="12" t="s">
        <v>0</v>
      </c>
    </row>
    <row r="7" spans="1:5" ht="26.25" thickBot="1">
      <c r="A7" s="11" t="s">
        <v>2</v>
      </c>
      <c r="B7" s="25">
        <v>40260</v>
      </c>
      <c r="C7" s="11">
        <v>3</v>
      </c>
      <c r="D7" s="11">
        <v>1</v>
      </c>
      <c r="E7" s="12" t="s">
        <v>15</v>
      </c>
    </row>
    <row r="8" spans="1:5" ht="39" thickBot="1">
      <c r="A8" s="11" t="s">
        <v>1</v>
      </c>
      <c r="B8" s="25">
        <v>40350</v>
      </c>
      <c r="C8" s="11"/>
      <c r="D8" s="11">
        <v>2</v>
      </c>
      <c r="E8" s="12" t="s">
        <v>3</v>
      </c>
    </row>
    <row r="9" spans="1:7" ht="51.75" thickBot="1">
      <c r="A9" s="11" t="s">
        <v>1</v>
      </c>
      <c r="B9" s="25">
        <v>40353</v>
      </c>
      <c r="C9" s="17">
        <v>6</v>
      </c>
      <c r="D9" s="17">
        <v>6</v>
      </c>
      <c r="E9" s="18" t="s">
        <v>23</v>
      </c>
      <c r="F9" s="22"/>
      <c r="G9" s="22"/>
    </row>
    <row r="10" spans="1:8" ht="26.25" thickBot="1">
      <c r="A10" s="11" t="s">
        <v>1</v>
      </c>
      <c r="B10" s="25">
        <v>40354</v>
      </c>
      <c r="C10" s="17">
        <v>5</v>
      </c>
      <c r="D10" s="17">
        <v>5</v>
      </c>
      <c r="E10" s="21" t="s">
        <v>7</v>
      </c>
      <c r="H10" s="23"/>
    </row>
    <row r="11" spans="1:8" ht="39" thickBot="1">
      <c r="A11" s="11" t="s">
        <v>2</v>
      </c>
      <c r="B11" s="25">
        <v>40357</v>
      </c>
      <c r="C11" s="17">
        <v>1</v>
      </c>
      <c r="D11" s="17">
        <v>2</v>
      </c>
      <c r="E11" s="18" t="s">
        <v>8</v>
      </c>
      <c r="H11" s="23"/>
    </row>
    <row r="12" spans="1:8" ht="39" thickBot="1">
      <c r="A12" s="11" t="s">
        <v>2</v>
      </c>
      <c r="B12" s="25">
        <v>40358</v>
      </c>
      <c r="C12" s="17">
        <v>6</v>
      </c>
      <c r="D12" s="17">
        <v>4</v>
      </c>
      <c r="E12" s="18" t="s">
        <v>9</v>
      </c>
      <c r="H12" s="23"/>
    </row>
    <row r="13" spans="1:8" ht="13.5" thickBot="1">
      <c r="A13" s="11" t="s">
        <v>10</v>
      </c>
      <c r="B13" s="25">
        <v>40441</v>
      </c>
      <c r="C13" s="17">
        <v>5</v>
      </c>
      <c r="D13" s="17">
        <v>5</v>
      </c>
      <c r="E13" s="18" t="s">
        <v>11</v>
      </c>
      <c r="H13" s="23"/>
    </row>
    <row r="14" spans="1:5" ht="26.25" thickBot="1">
      <c r="A14" s="11" t="s">
        <v>12</v>
      </c>
      <c r="B14" s="25">
        <v>40443</v>
      </c>
      <c r="C14" s="17">
        <v>2</v>
      </c>
      <c r="D14" s="17">
        <v>1</v>
      </c>
      <c r="E14" s="18" t="s">
        <v>13</v>
      </c>
    </row>
    <row r="15" spans="1:5" ht="26.25" thickBot="1">
      <c r="A15" s="11" t="s">
        <v>36</v>
      </c>
      <c r="B15" s="25">
        <v>40445</v>
      </c>
      <c r="C15" s="17">
        <v>4</v>
      </c>
      <c r="D15" s="17">
        <v>5</v>
      </c>
      <c r="E15" s="18" t="s">
        <v>14</v>
      </c>
    </row>
    <row r="16" spans="1:5" ht="13.5" thickBot="1">
      <c r="A16" s="13"/>
      <c r="B16" s="24">
        <v>2011</v>
      </c>
      <c r="C16" s="15">
        <f>SUM(C17:C27)</f>
        <v>55</v>
      </c>
      <c r="D16" s="15">
        <f>SUM(D17:D27)</f>
        <v>160</v>
      </c>
      <c r="E16" s="14"/>
    </row>
    <row r="17" spans="1:5" ht="64.5" thickBot="1">
      <c r="A17" s="17" t="s">
        <v>1</v>
      </c>
      <c r="B17" s="25">
        <v>40694</v>
      </c>
      <c r="C17" s="17">
        <v>3</v>
      </c>
      <c r="D17" s="17">
        <v>9</v>
      </c>
      <c r="E17" s="18" t="s">
        <v>17</v>
      </c>
    </row>
    <row r="18" spans="1:5" ht="153.75" thickBot="1">
      <c r="A18" s="18" t="s">
        <v>16</v>
      </c>
      <c r="B18" s="25">
        <v>40725</v>
      </c>
      <c r="C18" s="17">
        <v>5</v>
      </c>
      <c r="D18" s="17">
        <v>21</v>
      </c>
      <c r="E18" s="18" t="s">
        <v>21</v>
      </c>
    </row>
    <row r="19" spans="1:5" ht="64.5" thickBot="1">
      <c r="A19" s="18" t="s">
        <v>19</v>
      </c>
      <c r="B19" s="25">
        <v>40739</v>
      </c>
      <c r="C19" s="17">
        <v>6</v>
      </c>
      <c r="D19" s="17">
        <v>16</v>
      </c>
      <c r="E19" s="18" t="s">
        <v>20</v>
      </c>
    </row>
    <row r="20" spans="1:5" ht="64.5" thickBot="1">
      <c r="A20" s="18" t="s">
        <v>22</v>
      </c>
      <c r="B20" s="25">
        <v>40794</v>
      </c>
      <c r="C20" s="17">
        <v>3</v>
      </c>
      <c r="D20" s="17">
        <v>7</v>
      </c>
      <c r="E20" s="18" t="s">
        <v>25</v>
      </c>
    </row>
    <row r="21" spans="1:5" ht="64.5" thickBot="1">
      <c r="A21" s="18" t="s">
        <v>26</v>
      </c>
      <c r="B21" s="25">
        <v>40798</v>
      </c>
      <c r="C21" s="17">
        <v>3</v>
      </c>
      <c r="D21" s="17">
        <v>6</v>
      </c>
      <c r="E21" s="18" t="s">
        <v>24</v>
      </c>
    </row>
    <row r="22" spans="1:5" ht="26.25" thickBot="1">
      <c r="A22" s="18" t="s">
        <v>22</v>
      </c>
      <c r="B22" s="26">
        <v>40800</v>
      </c>
      <c r="C22" s="17">
        <v>7</v>
      </c>
      <c r="D22" s="17">
        <v>25</v>
      </c>
      <c r="E22" s="18" t="s">
        <v>27</v>
      </c>
    </row>
    <row r="23" spans="1:5" ht="51.75" thickBot="1">
      <c r="A23" s="18" t="s">
        <v>37</v>
      </c>
      <c r="B23" s="25">
        <v>40807</v>
      </c>
      <c r="C23" s="17">
        <v>9</v>
      </c>
      <c r="D23" s="17">
        <v>36</v>
      </c>
      <c r="E23" s="18" t="s">
        <v>28</v>
      </c>
    </row>
    <row r="24" spans="1:5" ht="51.75" thickBot="1">
      <c r="A24" s="18" t="s">
        <v>29</v>
      </c>
      <c r="B24" s="25">
        <v>40859</v>
      </c>
      <c r="C24" s="17">
        <v>7</v>
      </c>
      <c r="D24" s="17">
        <v>20</v>
      </c>
      <c r="E24" s="18" t="s">
        <v>34</v>
      </c>
    </row>
    <row r="25" spans="1:5" ht="26.25" thickBot="1">
      <c r="A25" s="18" t="s">
        <v>30</v>
      </c>
      <c r="B25" s="25">
        <v>40862</v>
      </c>
      <c r="C25" s="17"/>
      <c r="D25" s="17"/>
      <c r="E25" s="18" t="s">
        <v>31</v>
      </c>
    </row>
    <row r="26" spans="1:5" ht="39" thickBot="1">
      <c r="A26" s="18" t="s">
        <v>33</v>
      </c>
      <c r="B26" s="25">
        <v>40880</v>
      </c>
      <c r="C26" s="17">
        <v>12</v>
      </c>
      <c r="D26" s="17">
        <v>20</v>
      </c>
      <c r="E26" s="18" t="s">
        <v>35</v>
      </c>
    </row>
    <row r="27" spans="1:5" ht="26.25" thickBot="1">
      <c r="A27" s="18" t="s">
        <v>29</v>
      </c>
      <c r="B27" s="25">
        <v>40882</v>
      </c>
      <c r="C27" s="17"/>
      <c r="D27" s="17"/>
      <c r="E27" s="18" t="s">
        <v>38</v>
      </c>
    </row>
    <row r="28" spans="1:5" ht="13.5" thickBot="1">
      <c r="A28" s="13"/>
      <c r="B28" s="15">
        <v>2012</v>
      </c>
      <c r="C28" s="15">
        <f>SUM(C29:C37)</f>
        <v>42</v>
      </c>
      <c r="D28" s="15">
        <f>SUM(D29:D37)</f>
        <v>109</v>
      </c>
      <c r="E28" s="13"/>
    </row>
    <row r="29" spans="1:5" ht="13.5" thickBot="1">
      <c r="A29" s="18" t="s">
        <v>1</v>
      </c>
      <c r="B29" s="25">
        <v>40917</v>
      </c>
      <c r="C29" s="19"/>
      <c r="D29" s="19"/>
      <c r="E29" s="20" t="s">
        <v>41</v>
      </c>
    </row>
    <row r="30" spans="1:5" ht="13.5" thickBot="1">
      <c r="A30" s="18" t="s">
        <v>1</v>
      </c>
      <c r="B30" s="25">
        <v>40960</v>
      </c>
      <c r="C30" s="19"/>
      <c r="D30" s="19"/>
      <c r="E30" s="20" t="s">
        <v>39</v>
      </c>
    </row>
    <row r="31" spans="1:5" ht="13.5" thickBot="1">
      <c r="A31" s="18" t="s">
        <v>1</v>
      </c>
      <c r="B31" s="25">
        <v>40983</v>
      </c>
      <c r="C31" s="19"/>
      <c r="D31" s="19"/>
      <c r="E31" s="20" t="s">
        <v>40</v>
      </c>
    </row>
    <row r="32" spans="1:5" ht="13.5" customHeight="1" thickBot="1">
      <c r="A32" s="18" t="s">
        <v>48</v>
      </c>
      <c r="B32" s="25">
        <v>40994</v>
      </c>
      <c r="C32" s="19">
        <v>6</v>
      </c>
      <c r="D32" s="19">
        <v>8</v>
      </c>
      <c r="E32" s="20" t="s">
        <v>50</v>
      </c>
    </row>
    <row r="33" spans="1:5" ht="26.25" thickBot="1">
      <c r="A33" s="18" t="s">
        <v>47</v>
      </c>
      <c r="B33" s="25">
        <v>41019</v>
      </c>
      <c r="C33" s="19">
        <v>10</v>
      </c>
      <c r="D33" s="19">
        <v>28</v>
      </c>
      <c r="E33" s="20" t="s">
        <v>42</v>
      </c>
    </row>
    <row r="34" spans="1:5" ht="13.5" thickBot="1">
      <c r="A34" s="19" t="s">
        <v>43</v>
      </c>
      <c r="B34" s="25">
        <v>41020</v>
      </c>
      <c r="C34" s="19">
        <v>5</v>
      </c>
      <c r="D34" s="19">
        <v>12</v>
      </c>
      <c r="E34" s="20" t="s">
        <v>44</v>
      </c>
    </row>
    <row r="35" spans="1:5" ht="26.25" thickBot="1">
      <c r="A35" s="20" t="s">
        <v>46</v>
      </c>
      <c r="B35" s="25">
        <v>41021</v>
      </c>
      <c r="C35" s="19">
        <v>7</v>
      </c>
      <c r="D35" s="19">
        <v>16</v>
      </c>
      <c r="E35" s="20" t="s">
        <v>45</v>
      </c>
    </row>
    <row r="36" spans="1:5" ht="26.25" thickBot="1">
      <c r="A36" s="18" t="s">
        <v>51</v>
      </c>
      <c r="B36" s="25">
        <v>41022</v>
      </c>
      <c r="C36" s="19">
        <v>7</v>
      </c>
      <c r="D36" s="19">
        <v>21</v>
      </c>
      <c r="E36" s="20" t="s">
        <v>49</v>
      </c>
    </row>
    <row r="37" spans="1:5" ht="39" thickBot="1">
      <c r="A37" s="20" t="s">
        <v>56</v>
      </c>
      <c r="B37" s="25">
        <v>41088</v>
      </c>
      <c r="C37" s="19">
        <v>7</v>
      </c>
      <c r="D37" s="19">
        <v>24</v>
      </c>
      <c r="E37" s="20" t="s">
        <v>57</v>
      </c>
    </row>
    <row r="38" spans="1:5" ht="13.5" thickBot="1">
      <c r="A38" s="20" t="s">
        <v>178</v>
      </c>
      <c r="B38" s="25">
        <v>42553</v>
      </c>
      <c r="C38" s="19"/>
      <c r="D38" s="19"/>
      <c r="E38" s="20" t="s">
        <v>179</v>
      </c>
    </row>
    <row r="39" spans="1:5" ht="13.5" thickBot="1">
      <c r="A39" s="13"/>
      <c r="B39" s="15">
        <v>2013</v>
      </c>
      <c r="C39" s="15">
        <f>SUM(C40:C61)</f>
        <v>121</v>
      </c>
      <c r="D39" s="15">
        <f>SUM(D40:D61)</f>
        <v>326</v>
      </c>
      <c r="E39" s="13"/>
    </row>
    <row r="40" spans="1:5" ht="12" customHeight="1" thickBot="1">
      <c r="A40" s="20" t="s">
        <v>48</v>
      </c>
      <c r="B40" s="25">
        <v>41296</v>
      </c>
      <c r="C40" s="19">
        <v>3</v>
      </c>
      <c r="D40" s="19">
        <v>5</v>
      </c>
      <c r="E40" s="20" t="s">
        <v>58</v>
      </c>
    </row>
    <row r="41" spans="1:5" ht="12" customHeight="1" thickBot="1">
      <c r="A41" s="20" t="s">
        <v>60</v>
      </c>
      <c r="B41" s="25">
        <v>41394</v>
      </c>
      <c r="C41" s="19">
        <v>2</v>
      </c>
      <c r="D41" s="19">
        <v>2</v>
      </c>
      <c r="E41" s="20" t="s">
        <v>59</v>
      </c>
    </row>
    <row r="42" spans="1:5" ht="13.5" customHeight="1" thickBot="1">
      <c r="A42" s="20" t="s">
        <v>60</v>
      </c>
      <c r="B42" s="25">
        <v>41429</v>
      </c>
      <c r="C42" s="19">
        <v>5</v>
      </c>
      <c r="D42" s="19">
        <v>10</v>
      </c>
      <c r="E42" s="20" t="s">
        <v>61</v>
      </c>
    </row>
    <row r="43" spans="1:5" ht="26.25" thickBot="1">
      <c r="A43" s="32" t="s">
        <v>63</v>
      </c>
      <c r="B43" s="33">
        <v>41432</v>
      </c>
      <c r="C43" s="34">
        <v>8</v>
      </c>
      <c r="D43" s="34">
        <v>32</v>
      </c>
      <c r="E43" s="32" t="s">
        <v>67</v>
      </c>
    </row>
    <row r="44" spans="1:5" ht="26.25" thickBot="1">
      <c r="A44" s="32" t="s">
        <v>64</v>
      </c>
      <c r="B44" s="33">
        <v>41433</v>
      </c>
      <c r="C44" s="34">
        <v>9</v>
      </c>
      <c r="D44" s="34">
        <v>32</v>
      </c>
      <c r="E44" s="32" t="s">
        <v>70</v>
      </c>
    </row>
    <row r="45" spans="1:5" ht="13.5" thickBot="1">
      <c r="A45" s="32" t="s">
        <v>64</v>
      </c>
      <c r="B45" s="33">
        <v>41434</v>
      </c>
      <c r="C45" s="34">
        <v>2</v>
      </c>
      <c r="D45" s="34">
        <v>5</v>
      </c>
      <c r="E45" s="32" t="s">
        <v>71</v>
      </c>
    </row>
    <row r="46" spans="1:5" ht="39" thickBot="1">
      <c r="A46" s="32" t="s">
        <v>64</v>
      </c>
      <c r="B46" s="33">
        <v>41435</v>
      </c>
      <c r="C46" s="34">
        <v>8</v>
      </c>
      <c r="D46" s="34">
        <v>27</v>
      </c>
      <c r="E46" s="32" t="s">
        <v>68</v>
      </c>
    </row>
    <row r="47" spans="1:5" ht="13.5" thickBot="1">
      <c r="A47" s="32" t="s">
        <v>64</v>
      </c>
      <c r="B47" s="33">
        <v>41436</v>
      </c>
      <c r="C47" s="34">
        <v>2</v>
      </c>
      <c r="D47" s="34">
        <v>1</v>
      </c>
      <c r="E47" s="32" t="s">
        <v>66</v>
      </c>
    </row>
    <row r="48" spans="1:5" ht="26.25" thickBot="1">
      <c r="A48" s="32" t="s">
        <v>63</v>
      </c>
      <c r="B48" s="33">
        <v>41437</v>
      </c>
      <c r="C48" s="34">
        <v>8</v>
      </c>
      <c r="D48" s="34">
        <v>15</v>
      </c>
      <c r="E48" s="32" t="s">
        <v>69</v>
      </c>
    </row>
    <row r="49" spans="1:5" ht="13.5" thickBot="1">
      <c r="A49" s="32" t="s">
        <v>64</v>
      </c>
      <c r="B49" s="33">
        <v>41439</v>
      </c>
      <c r="C49" s="34">
        <v>8</v>
      </c>
      <c r="D49" s="34">
        <v>40</v>
      </c>
      <c r="E49" s="32" t="s">
        <v>72</v>
      </c>
    </row>
    <row r="50" spans="1:5" ht="26.25" thickBot="1">
      <c r="A50" s="32" t="s">
        <v>65</v>
      </c>
      <c r="B50" s="33">
        <v>41440</v>
      </c>
      <c r="C50" s="34">
        <v>7</v>
      </c>
      <c r="D50" s="34">
        <v>32</v>
      </c>
      <c r="E50" s="32" t="s">
        <v>74</v>
      </c>
    </row>
    <row r="51" spans="1:5" ht="13.5" thickBot="1">
      <c r="A51" s="32" t="s">
        <v>64</v>
      </c>
      <c r="B51" s="33">
        <v>41441</v>
      </c>
      <c r="C51" s="34">
        <v>6</v>
      </c>
      <c r="D51" s="34">
        <v>32</v>
      </c>
      <c r="E51" s="32" t="s">
        <v>73</v>
      </c>
    </row>
    <row r="52" spans="1:5" ht="39" thickBot="1">
      <c r="A52" s="30" t="s">
        <v>76</v>
      </c>
      <c r="B52" s="26">
        <v>41470</v>
      </c>
      <c r="C52" s="19">
        <v>3</v>
      </c>
      <c r="D52" s="19">
        <v>8</v>
      </c>
      <c r="E52" s="20" t="s">
        <v>75</v>
      </c>
    </row>
    <row r="53" spans="1:5" ht="13.5" customHeight="1" thickBot="1">
      <c r="A53" s="30" t="s">
        <v>77</v>
      </c>
      <c r="B53" s="25">
        <v>41514</v>
      </c>
      <c r="C53" s="19">
        <v>4</v>
      </c>
      <c r="D53" s="19">
        <v>5</v>
      </c>
      <c r="E53" s="20" t="s">
        <v>78</v>
      </c>
    </row>
    <row r="54" spans="1:5" ht="13.5" thickBot="1">
      <c r="A54" s="20" t="s">
        <v>79</v>
      </c>
      <c r="B54" s="25">
        <v>41535</v>
      </c>
      <c r="C54" s="19">
        <v>7</v>
      </c>
      <c r="D54" s="4">
        <v>8</v>
      </c>
      <c r="E54" s="19" t="s">
        <v>80</v>
      </c>
    </row>
    <row r="55" spans="1:5" ht="13.5" thickBot="1">
      <c r="A55" s="20" t="s">
        <v>82</v>
      </c>
      <c r="B55" s="25">
        <v>41536</v>
      </c>
      <c r="C55" s="19">
        <v>7</v>
      </c>
      <c r="D55" s="19">
        <v>12</v>
      </c>
      <c r="E55" s="20" t="s">
        <v>81</v>
      </c>
    </row>
    <row r="56" spans="1:5" ht="13.5" thickBot="1">
      <c r="A56" s="20" t="s">
        <v>82</v>
      </c>
      <c r="B56" s="25">
        <v>41537</v>
      </c>
      <c r="C56" s="19">
        <v>8</v>
      </c>
      <c r="D56" s="19">
        <v>16</v>
      </c>
      <c r="E56" s="20" t="s">
        <v>81</v>
      </c>
    </row>
    <row r="57" spans="1:5" ht="13.5" customHeight="1" thickBot="1">
      <c r="A57" s="20" t="s">
        <v>83</v>
      </c>
      <c r="B57" s="25">
        <v>41538</v>
      </c>
      <c r="C57" s="19">
        <v>8</v>
      </c>
      <c r="D57" s="19">
        <v>16</v>
      </c>
      <c r="E57" s="20" t="s">
        <v>81</v>
      </c>
    </row>
    <row r="58" spans="1:5" ht="13.5" thickBot="1">
      <c r="A58" s="20" t="s">
        <v>83</v>
      </c>
      <c r="B58" s="25">
        <v>41539</v>
      </c>
      <c r="C58" s="19">
        <v>8</v>
      </c>
      <c r="D58" s="19">
        <v>16</v>
      </c>
      <c r="E58" s="20" t="s">
        <v>81</v>
      </c>
    </row>
    <row r="59" spans="1:5" ht="26.25" thickBot="1">
      <c r="A59" s="18" t="s">
        <v>77</v>
      </c>
      <c r="B59" s="25">
        <v>41550</v>
      </c>
      <c r="C59" s="19">
        <v>3</v>
      </c>
      <c r="D59" s="19">
        <v>4</v>
      </c>
      <c r="E59" s="20" t="s">
        <v>85</v>
      </c>
    </row>
    <row r="60" spans="1:5" ht="13.5" customHeight="1" thickBot="1">
      <c r="A60" s="31" t="s">
        <v>77</v>
      </c>
      <c r="B60" s="25">
        <v>41555</v>
      </c>
      <c r="C60" s="19">
        <v>4</v>
      </c>
      <c r="D60" s="19">
        <v>4</v>
      </c>
      <c r="E60" s="20" t="s">
        <v>84</v>
      </c>
    </row>
    <row r="61" spans="1:5" ht="13.5" thickBot="1">
      <c r="A61" s="20" t="s">
        <v>89</v>
      </c>
      <c r="B61" s="25">
        <v>41565</v>
      </c>
      <c r="C61" s="19">
        <v>1</v>
      </c>
      <c r="D61" s="19">
        <v>4</v>
      </c>
      <c r="E61" s="20" t="s">
        <v>86</v>
      </c>
    </row>
    <row r="62" spans="1:5" ht="13.5" thickBot="1">
      <c r="A62" s="13"/>
      <c r="B62" s="15">
        <v>2014</v>
      </c>
      <c r="C62" s="15">
        <f>SUM(C63:C71)</f>
        <v>52</v>
      </c>
      <c r="D62" s="15">
        <f>SUM(D63:D79)</f>
        <v>271</v>
      </c>
      <c r="E62" s="13"/>
    </row>
    <row r="63" spans="1:5" ht="13.5" thickBot="1">
      <c r="A63" s="20" t="s">
        <v>89</v>
      </c>
      <c r="B63" s="25">
        <v>41754</v>
      </c>
      <c r="C63" s="19">
        <v>2</v>
      </c>
      <c r="D63" s="19">
        <v>4</v>
      </c>
      <c r="E63" s="20" t="s">
        <v>87</v>
      </c>
    </row>
    <row r="64" spans="1:5" ht="13.5" thickBot="1">
      <c r="A64" s="20" t="s">
        <v>88</v>
      </c>
      <c r="B64" s="25">
        <v>41764</v>
      </c>
      <c r="C64" s="19">
        <v>3</v>
      </c>
      <c r="D64" s="19">
        <v>8</v>
      </c>
      <c r="E64" s="20" t="s">
        <v>90</v>
      </c>
    </row>
    <row r="65" spans="1:5" ht="13.5" thickBot="1">
      <c r="A65" s="20" t="s">
        <v>30</v>
      </c>
      <c r="B65" s="25">
        <v>41794</v>
      </c>
      <c r="C65" s="19">
        <v>3</v>
      </c>
      <c r="D65" s="19">
        <v>2</v>
      </c>
      <c r="E65" s="20" t="s">
        <v>91</v>
      </c>
    </row>
    <row r="66" spans="1:5" ht="13.5" customHeight="1" thickBot="1">
      <c r="A66" s="32" t="s">
        <v>93</v>
      </c>
      <c r="B66" s="33">
        <v>41795</v>
      </c>
      <c r="C66" s="34">
        <v>8</v>
      </c>
      <c r="D66" s="34">
        <v>18</v>
      </c>
      <c r="E66" s="32" t="s">
        <v>95</v>
      </c>
    </row>
    <row r="67" spans="1:5" ht="13.5" thickBot="1">
      <c r="A67" s="32" t="s">
        <v>94</v>
      </c>
      <c r="B67" s="33">
        <v>41796</v>
      </c>
      <c r="C67" s="34">
        <v>8</v>
      </c>
      <c r="D67" s="34">
        <v>41</v>
      </c>
      <c r="E67" s="32" t="s">
        <v>99</v>
      </c>
    </row>
    <row r="68" spans="1:5" ht="13.5" thickBot="1">
      <c r="A68" s="32" t="s">
        <v>94</v>
      </c>
      <c r="B68" s="33">
        <v>41797</v>
      </c>
      <c r="C68" s="34">
        <v>7</v>
      </c>
      <c r="D68" s="34">
        <v>33</v>
      </c>
      <c r="E68" s="32" t="s">
        <v>100</v>
      </c>
    </row>
    <row r="69" spans="1:5" ht="13.5" thickBot="1">
      <c r="A69" s="32" t="s">
        <v>94</v>
      </c>
      <c r="B69" s="33">
        <v>41798</v>
      </c>
      <c r="C69" s="34">
        <v>7</v>
      </c>
      <c r="D69" s="34">
        <v>37</v>
      </c>
      <c r="E69" s="32" t="s">
        <v>96</v>
      </c>
    </row>
    <row r="70" spans="1:5" ht="13.5" thickBot="1">
      <c r="A70" s="32" t="s">
        <v>94</v>
      </c>
      <c r="B70" s="33">
        <v>41799</v>
      </c>
      <c r="C70" s="34">
        <v>8</v>
      </c>
      <c r="D70" s="35">
        <v>42</v>
      </c>
      <c r="E70" s="32" t="s">
        <v>97</v>
      </c>
    </row>
    <row r="71" spans="1:5" ht="13.5" thickBot="1">
      <c r="A71" s="32" t="s">
        <v>94</v>
      </c>
      <c r="B71" s="33">
        <v>41800</v>
      </c>
      <c r="C71" s="34">
        <v>6</v>
      </c>
      <c r="D71" s="34">
        <v>22</v>
      </c>
      <c r="E71" s="32" t="s">
        <v>98</v>
      </c>
    </row>
    <row r="72" spans="1:5" ht="13.5" thickBot="1">
      <c r="A72" s="32" t="s">
        <v>92</v>
      </c>
      <c r="B72" s="33">
        <v>41801</v>
      </c>
      <c r="C72" s="34">
        <v>5</v>
      </c>
      <c r="D72" s="34">
        <v>16</v>
      </c>
      <c r="E72" s="32" t="s">
        <v>101</v>
      </c>
    </row>
    <row r="73" spans="1:5" ht="13.5" thickBot="1">
      <c r="A73" s="32" t="s">
        <v>160</v>
      </c>
      <c r="B73" s="33">
        <v>42556</v>
      </c>
      <c r="C73" s="34"/>
      <c r="D73" s="34"/>
      <c r="E73" s="32" t="s">
        <v>176</v>
      </c>
    </row>
    <row r="74" spans="1:5" ht="13.5" customHeight="1" thickBot="1">
      <c r="A74" s="20" t="s">
        <v>102</v>
      </c>
      <c r="B74" s="25">
        <v>41825</v>
      </c>
      <c r="C74" s="19">
        <v>4</v>
      </c>
      <c r="D74" s="19">
        <v>15</v>
      </c>
      <c r="E74" s="20" t="s">
        <v>175</v>
      </c>
    </row>
    <row r="75" spans="1:5" ht="13.5" customHeight="1" thickBot="1">
      <c r="A75" s="20" t="s">
        <v>104</v>
      </c>
      <c r="B75" s="25">
        <v>41832</v>
      </c>
      <c r="C75" s="19">
        <v>4</v>
      </c>
      <c r="D75" s="19">
        <v>10</v>
      </c>
      <c r="E75" s="20" t="s">
        <v>105</v>
      </c>
    </row>
    <row r="76" spans="1:5" ht="13.5" customHeight="1" thickBot="1">
      <c r="A76" s="20" t="s">
        <v>103</v>
      </c>
      <c r="B76" s="25">
        <v>41833</v>
      </c>
      <c r="C76" s="19">
        <v>3</v>
      </c>
      <c r="D76" s="19">
        <v>7</v>
      </c>
      <c r="E76" s="20" t="s">
        <v>105</v>
      </c>
    </row>
    <row r="77" spans="1:5" ht="13.5" customHeight="1" thickBot="1">
      <c r="A77" s="20" t="s">
        <v>106</v>
      </c>
      <c r="B77" s="25"/>
      <c r="C77" s="19">
        <v>1</v>
      </c>
      <c r="D77" s="19">
        <v>4</v>
      </c>
      <c r="E77" s="20" t="s">
        <v>107</v>
      </c>
    </row>
    <row r="78" spans="1:5" ht="13.5" customHeight="1" thickBot="1">
      <c r="A78" s="20" t="s">
        <v>108</v>
      </c>
      <c r="B78" s="25">
        <v>41958</v>
      </c>
      <c r="C78" s="19">
        <v>2</v>
      </c>
      <c r="D78" s="19">
        <v>8</v>
      </c>
      <c r="E78" s="20" t="s">
        <v>109</v>
      </c>
    </row>
    <row r="79" spans="1:5" ht="13.5" customHeight="1" thickBot="1">
      <c r="A79" s="20"/>
      <c r="B79" s="25"/>
      <c r="C79" s="19">
        <v>1</v>
      </c>
      <c r="D79" s="19">
        <v>4</v>
      </c>
      <c r="E79" s="20" t="s">
        <v>110</v>
      </c>
    </row>
    <row r="80" spans="1:5" ht="13.5" customHeight="1" thickBot="1">
      <c r="A80" s="13"/>
      <c r="B80" s="15">
        <v>2015</v>
      </c>
      <c r="C80" s="15">
        <f>SUM(C81:C98)</f>
        <v>119</v>
      </c>
      <c r="D80" s="15">
        <f>SUM(D81:D98)</f>
        <v>324</v>
      </c>
      <c r="E80" s="13"/>
    </row>
    <row r="81" spans="1:6" ht="39" thickBot="1">
      <c r="A81" s="20" t="s">
        <v>114</v>
      </c>
      <c r="B81" s="25">
        <v>42147</v>
      </c>
      <c r="C81" s="19">
        <v>4</v>
      </c>
      <c r="D81" s="19">
        <v>12</v>
      </c>
      <c r="E81" s="20" t="s">
        <v>112</v>
      </c>
      <c r="F81" s="4" t="s">
        <v>111</v>
      </c>
    </row>
    <row r="82" spans="1:5" ht="13.5" customHeight="1" thickBot="1">
      <c r="A82" s="32" t="s">
        <v>113</v>
      </c>
      <c r="B82" s="33">
        <v>42159</v>
      </c>
      <c r="C82" s="34">
        <v>6</v>
      </c>
      <c r="D82" s="34">
        <v>12</v>
      </c>
      <c r="E82" s="32" t="s">
        <v>117</v>
      </c>
    </row>
    <row r="83" spans="1:12" ht="13.5" customHeight="1" thickBot="1">
      <c r="A83" s="32" t="s">
        <v>113</v>
      </c>
      <c r="B83" s="33">
        <v>42160</v>
      </c>
      <c r="C83" s="34">
        <v>7</v>
      </c>
      <c r="D83" s="34">
        <v>16</v>
      </c>
      <c r="E83" s="32" t="s">
        <v>115</v>
      </c>
      <c r="L83" s="4">
        <f>7/1.5*200*2</f>
        <v>1866.6666666666667</v>
      </c>
    </row>
    <row r="84" spans="1:5" ht="13.5" customHeight="1" thickBot="1">
      <c r="A84" s="32" t="s">
        <v>113</v>
      </c>
      <c r="B84" s="33">
        <v>42161</v>
      </c>
      <c r="C84" s="34">
        <v>3</v>
      </c>
      <c r="D84" s="34">
        <v>8</v>
      </c>
      <c r="E84" s="32" t="s">
        <v>118</v>
      </c>
    </row>
    <row r="85" spans="1:5" ht="13.5" customHeight="1" thickBot="1">
      <c r="A85" s="32" t="s">
        <v>113</v>
      </c>
      <c r="B85" s="33">
        <v>42162</v>
      </c>
      <c r="C85" s="34">
        <v>9</v>
      </c>
      <c r="D85" s="34">
        <v>16</v>
      </c>
      <c r="E85" s="32" t="s">
        <v>119</v>
      </c>
    </row>
    <row r="86" spans="1:5" ht="13.5" customHeight="1" thickBot="1">
      <c r="A86" s="32" t="s">
        <v>113</v>
      </c>
      <c r="B86" s="33">
        <v>42163</v>
      </c>
      <c r="C86" s="34">
        <v>8</v>
      </c>
      <c r="D86" s="34">
        <v>23</v>
      </c>
      <c r="E86" s="32" t="s">
        <v>120</v>
      </c>
    </row>
    <row r="87" spans="1:5" ht="13.5" customHeight="1" thickBot="1">
      <c r="A87" s="32" t="s">
        <v>113</v>
      </c>
      <c r="B87" s="33">
        <v>42164</v>
      </c>
      <c r="C87" s="34">
        <v>7</v>
      </c>
      <c r="D87" s="34">
        <v>20</v>
      </c>
      <c r="E87" s="32" t="s">
        <v>121</v>
      </c>
    </row>
    <row r="88" spans="1:5" ht="13.5" customHeight="1" thickBot="1">
      <c r="A88" s="32" t="s">
        <v>113</v>
      </c>
      <c r="B88" s="33">
        <v>42165</v>
      </c>
      <c r="C88" s="34">
        <v>9</v>
      </c>
      <c r="D88" s="34">
        <v>29</v>
      </c>
      <c r="E88" s="32" t="s">
        <v>122</v>
      </c>
    </row>
    <row r="89" spans="1:5" ht="13.5" customHeight="1" thickBot="1">
      <c r="A89" s="32" t="s">
        <v>113</v>
      </c>
      <c r="B89" s="33">
        <v>42166</v>
      </c>
      <c r="C89" s="34">
        <v>6</v>
      </c>
      <c r="D89" s="34">
        <v>38</v>
      </c>
      <c r="E89" s="32" t="s">
        <v>123</v>
      </c>
    </row>
    <row r="90" spans="1:5" ht="13.5" customHeight="1" thickBot="1">
      <c r="A90" s="32" t="s">
        <v>113</v>
      </c>
      <c r="B90" s="33">
        <v>42167</v>
      </c>
      <c r="C90" s="34">
        <v>5</v>
      </c>
      <c r="D90" s="34">
        <v>21</v>
      </c>
      <c r="E90" s="32" t="s">
        <v>124</v>
      </c>
    </row>
    <row r="91" spans="1:5" ht="13.5" customHeight="1" thickBot="1">
      <c r="A91" s="32" t="s">
        <v>113</v>
      </c>
      <c r="B91" s="33">
        <v>42168</v>
      </c>
      <c r="C91" s="34">
        <v>7</v>
      </c>
      <c r="D91" s="34">
        <v>20</v>
      </c>
      <c r="E91" s="32" t="s">
        <v>125</v>
      </c>
    </row>
    <row r="92" spans="1:5" ht="13.5" customHeight="1" thickBot="1">
      <c r="A92" s="20" t="s">
        <v>60</v>
      </c>
      <c r="B92" s="25">
        <v>42171</v>
      </c>
      <c r="C92" s="19">
        <v>7</v>
      </c>
      <c r="D92" s="19">
        <v>16</v>
      </c>
      <c r="E92" s="20" t="s">
        <v>116</v>
      </c>
    </row>
    <row r="93" spans="1:5" ht="13.5" customHeight="1" thickBot="1">
      <c r="A93" s="20" t="s">
        <v>60</v>
      </c>
      <c r="B93" s="25">
        <v>42268</v>
      </c>
      <c r="C93" s="19">
        <v>5</v>
      </c>
      <c r="D93" s="19">
        <v>15</v>
      </c>
      <c r="E93" s="20" t="s">
        <v>165</v>
      </c>
    </row>
    <row r="94" spans="1:5" ht="13.5" customHeight="1" thickBot="1">
      <c r="A94" s="20" t="s">
        <v>166</v>
      </c>
      <c r="B94" s="25">
        <v>42270</v>
      </c>
      <c r="C94" s="19">
        <v>2</v>
      </c>
      <c r="D94" s="19">
        <v>0.5</v>
      </c>
      <c r="E94" s="20" t="s">
        <v>168</v>
      </c>
    </row>
    <row r="95" spans="1:5" ht="13.5" customHeight="1" thickBot="1">
      <c r="A95" s="20" t="s">
        <v>166</v>
      </c>
      <c r="B95" s="25">
        <v>42271</v>
      </c>
      <c r="C95" s="19">
        <v>6</v>
      </c>
      <c r="D95" s="19">
        <v>12</v>
      </c>
      <c r="E95" s="20" t="s">
        <v>169</v>
      </c>
    </row>
    <row r="96" spans="1:5" ht="13.5" customHeight="1" thickBot="1">
      <c r="A96" s="20" t="s">
        <v>167</v>
      </c>
      <c r="B96" s="25">
        <v>42272</v>
      </c>
      <c r="C96" s="19">
        <v>14</v>
      </c>
      <c r="D96" s="19">
        <f>16+1.5</f>
        <v>17.5</v>
      </c>
      <c r="E96" s="20" t="s">
        <v>170</v>
      </c>
    </row>
    <row r="97" spans="1:5" ht="13.5" customHeight="1" thickBot="1">
      <c r="A97" s="20" t="s">
        <v>167</v>
      </c>
      <c r="B97" s="25">
        <v>42273</v>
      </c>
      <c r="C97" s="19">
        <v>6</v>
      </c>
      <c r="D97" s="19">
        <v>20</v>
      </c>
      <c r="E97" s="20" t="s">
        <v>171</v>
      </c>
    </row>
    <row r="98" spans="1:5" ht="13.5" customHeight="1" thickBot="1">
      <c r="A98" s="20" t="s">
        <v>167</v>
      </c>
      <c r="B98" s="25">
        <v>42274</v>
      </c>
      <c r="C98" s="19">
        <v>8</v>
      </c>
      <c r="D98" s="19">
        <f>26+2</f>
        <v>28</v>
      </c>
      <c r="E98" s="20" t="s">
        <v>172</v>
      </c>
    </row>
    <row r="99" spans="1:5" ht="13.5" customHeight="1" thickBot="1">
      <c r="A99" s="13"/>
      <c r="B99" s="15">
        <v>2016</v>
      </c>
      <c r="C99" s="15">
        <f>SUM(C100:C110)</f>
        <v>56</v>
      </c>
      <c r="D99" s="15">
        <f>SUM(D100:D110)</f>
        <v>202</v>
      </c>
      <c r="E99" s="13"/>
    </row>
    <row r="100" spans="1:5" ht="13.5" customHeight="1" thickBot="1">
      <c r="A100" s="20" t="s">
        <v>177</v>
      </c>
      <c r="B100" s="25">
        <v>42394</v>
      </c>
      <c r="C100" s="19"/>
      <c r="D100" s="19"/>
      <c r="E100" s="20" t="s">
        <v>180</v>
      </c>
    </row>
    <row r="101" spans="1:5" ht="27.75" customHeight="1" thickBot="1">
      <c r="A101" s="20" t="s">
        <v>160</v>
      </c>
      <c r="B101" s="25"/>
      <c r="C101" s="19"/>
      <c r="D101" s="19"/>
      <c r="E101" s="20" t="s">
        <v>184</v>
      </c>
    </row>
    <row r="102" spans="1:5" ht="13.5" customHeight="1" thickBot="1">
      <c r="A102" s="20" t="s">
        <v>181</v>
      </c>
      <c r="B102" s="25">
        <v>42539</v>
      </c>
      <c r="C102" s="19">
        <v>5</v>
      </c>
      <c r="D102" s="19">
        <v>25</v>
      </c>
      <c r="E102" s="20" t="s">
        <v>182</v>
      </c>
    </row>
    <row r="103" spans="1:5" ht="13.5" customHeight="1" thickBot="1">
      <c r="A103" s="20" t="s">
        <v>181</v>
      </c>
      <c r="B103" s="25">
        <v>42540</v>
      </c>
      <c r="C103" s="19">
        <v>4</v>
      </c>
      <c r="D103" s="19">
        <v>20</v>
      </c>
      <c r="E103" s="20" t="s">
        <v>183</v>
      </c>
    </row>
    <row r="104" spans="1:5" ht="13.5" customHeight="1" thickBot="1">
      <c r="A104" s="20" t="s">
        <v>185</v>
      </c>
      <c r="B104" s="25">
        <v>42563</v>
      </c>
      <c r="C104" s="19">
        <v>1</v>
      </c>
      <c r="D104" s="19">
        <v>5</v>
      </c>
      <c r="E104" s="20" t="s">
        <v>188</v>
      </c>
    </row>
    <row r="105" spans="1:5" ht="28.5" customHeight="1" thickBot="1">
      <c r="A105" s="20" t="s">
        <v>186</v>
      </c>
      <c r="B105" s="25">
        <v>42564</v>
      </c>
      <c r="C105" s="19">
        <v>8</v>
      </c>
      <c r="D105" s="19">
        <v>24</v>
      </c>
      <c r="E105" s="20" t="s">
        <v>189</v>
      </c>
    </row>
    <row r="106" spans="1:5" ht="13.5" customHeight="1" thickBot="1">
      <c r="A106" s="20" t="s">
        <v>195</v>
      </c>
      <c r="B106" s="25">
        <v>42565</v>
      </c>
      <c r="C106" s="19">
        <v>8</v>
      </c>
      <c r="D106" s="19">
        <v>24</v>
      </c>
      <c r="E106" s="20" t="s">
        <v>190</v>
      </c>
    </row>
    <row r="107" spans="1:5" ht="13.5" customHeight="1" thickBot="1">
      <c r="A107" s="20" t="s">
        <v>196</v>
      </c>
      <c r="B107" s="25">
        <v>42566</v>
      </c>
      <c r="C107" s="19">
        <v>8</v>
      </c>
      <c r="D107" s="19">
        <v>24</v>
      </c>
      <c r="E107" s="20" t="s">
        <v>191</v>
      </c>
    </row>
    <row r="108" spans="1:5" ht="13.5" customHeight="1" thickBot="1">
      <c r="A108" s="20" t="s">
        <v>198</v>
      </c>
      <c r="B108" s="25">
        <v>42567</v>
      </c>
      <c r="C108" s="19">
        <v>8</v>
      </c>
      <c r="D108" s="19">
        <v>24</v>
      </c>
      <c r="E108" s="20" t="s">
        <v>192</v>
      </c>
    </row>
    <row r="109" spans="1:13" ht="13.5" customHeight="1" thickBot="1">
      <c r="A109" s="20" t="s">
        <v>197</v>
      </c>
      <c r="B109" s="25">
        <v>42568</v>
      </c>
      <c r="C109" s="19">
        <v>7</v>
      </c>
      <c r="D109" s="19">
        <f>C109*4</f>
        <v>28</v>
      </c>
      <c r="E109" s="20" t="s">
        <v>193</v>
      </c>
      <c r="M109" s="4">
        <f>SUM(D106:D110)</f>
        <v>128</v>
      </c>
    </row>
    <row r="110" spans="1:5" ht="27.75" customHeight="1" thickBot="1">
      <c r="A110" s="20" t="s">
        <v>187</v>
      </c>
      <c r="B110" s="25">
        <v>42569</v>
      </c>
      <c r="C110" s="19">
        <v>7</v>
      </c>
      <c r="D110" s="19">
        <f>C110*4</f>
        <v>28</v>
      </c>
      <c r="E110" s="20" t="s">
        <v>194</v>
      </c>
    </row>
    <row r="111" spans="1:5" ht="13.5" thickBot="1">
      <c r="A111" s="13"/>
      <c r="B111" s="15">
        <v>2017</v>
      </c>
      <c r="C111" s="15">
        <f>SUM(C112:C120)</f>
        <v>45</v>
      </c>
      <c r="D111" s="15">
        <f>SUM(D112:D120)</f>
        <v>125</v>
      </c>
      <c r="E111" s="13"/>
    </row>
    <row r="112" spans="1:5" ht="13.5" customHeight="1" thickBot="1">
      <c r="A112" s="20" t="s">
        <v>199</v>
      </c>
      <c r="B112" s="25">
        <v>42910</v>
      </c>
      <c r="C112" s="19">
        <v>7</v>
      </c>
      <c r="D112" s="19">
        <v>28</v>
      </c>
      <c r="E112" s="20" t="s">
        <v>202</v>
      </c>
    </row>
    <row r="113" spans="1:5" ht="13.5" customHeight="1" thickBot="1">
      <c r="A113" s="20" t="s">
        <v>200</v>
      </c>
      <c r="B113" s="25">
        <v>42911</v>
      </c>
      <c r="C113" s="19">
        <v>6</v>
      </c>
      <c r="D113" s="19">
        <v>24</v>
      </c>
      <c r="E113" s="20" t="s">
        <v>201</v>
      </c>
    </row>
    <row r="114" spans="1:5" ht="13.5" customHeight="1" thickBot="1">
      <c r="A114" s="20" t="s">
        <v>203</v>
      </c>
      <c r="B114" s="25">
        <v>42999</v>
      </c>
      <c r="C114" s="19">
        <v>9</v>
      </c>
      <c r="D114" s="19">
        <v>17</v>
      </c>
      <c r="E114" s="20" t="s">
        <v>204</v>
      </c>
    </row>
    <row r="115" spans="1:5" ht="13.5" customHeight="1" thickBot="1">
      <c r="A115" s="20" t="s">
        <v>203</v>
      </c>
      <c r="B115" s="25">
        <v>43000</v>
      </c>
      <c r="C115" s="19">
        <v>9</v>
      </c>
      <c r="D115" s="19">
        <v>28</v>
      </c>
      <c r="E115" s="20" t="s">
        <v>205</v>
      </c>
    </row>
    <row r="116" spans="1:5" ht="13.5" customHeight="1" thickBot="1">
      <c r="A116" s="20" t="s">
        <v>203</v>
      </c>
      <c r="B116" s="25">
        <v>43001</v>
      </c>
      <c r="C116" s="19">
        <v>9</v>
      </c>
      <c r="D116" s="19">
        <v>21</v>
      </c>
      <c r="E116" s="20" t="s">
        <v>205</v>
      </c>
    </row>
    <row r="117" spans="1:5" ht="13.5" customHeight="1" thickBot="1">
      <c r="A117" s="20" t="s">
        <v>203</v>
      </c>
      <c r="B117" s="25">
        <v>43002</v>
      </c>
      <c r="C117" s="19">
        <v>5</v>
      </c>
      <c r="D117" s="19">
        <v>7</v>
      </c>
      <c r="E117" s="20" t="s">
        <v>206</v>
      </c>
    </row>
    <row r="118" spans="1:5" ht="13.5" customHeight="1" thickBot="1">
      <c r="A118" s="20" t="s">
        <v>210</v>
      </c>
      <c r="B118" s="25"/>
      <c r="C118" s="19"/>
      <c r="D118" s="19"/>
      <c r="E118" s="4" t="s">
        <v>211</v>
      </c>
    </row>
    <row r="119" spans="1:5" ht="13.5" customHeight="1" thickBot="1">
      <c r="A119" s="20" t="s">
        <v>212</v>
      </c>
      <c r="B119" s="25"/>
      <c r="C119" s="19"/>
      <c r="D119" s="19"/>
      <c r="E119" s="20" t="s">
        <v>213</v>
      </c>
    </row>
    <row r="120" spans="1:5" ht="14.25" customHeight="1" thickBot="1">
      <c r="A120" s="20" t="s">
        <v>208</v>
      </c>
      <c r="B120" s="25">
        <v>43460</v>
      </c>
      <c r="C120" s="19"/>
      <c r="D120" s="19"/>
      <c r="E120" s="20" t="s">
        <v>209</v>
      </c>
    </row>
    <row r="121" spans="1:5" ht="13.5" customHeight="1" thickBot="1">
      <c r="A121" s="13"/>
      <c r="B121" s="15">
        <v>2018</v>
      </c>
      <c r="C121" s="15">
        <f>SUM(C122:C128)</f>
        <v>6</v>
      </c>
      <c r="D121" s="15">
        <f>SUM(D122:D128)</f>
        <v>24</v>
      </c>
      <c r="E121" s="13"/>
    </row>
    <row r="122" spans="1:5" ht="13.5" customHeight="1" thickBot="1">
      <c r="A122" s="20" t="s">
        <v>208</v>
      </c>
      <c r="B122" s="39">
        <v>43108</v>
      </c>
      <c r="C122" s="17"/>
      <c r="D122" s="17"/>
      <c r="E122" s="37" t="s">
        <v>214</v>
      </c>
    </row>
    <row r="123" spans="1:5" ht="13.5" customHeight="1" thickBot="1">
      <c r="A123" s="37" t="s">
        <v>216</v>
      </c>
      <c r="B123" s="39">
        <v>43110</v>
      </c>
      <c r="C123" s="17"/>
      <c r="D123" s="17"/>
      <c r="E123" s="37" t="s">
        <v>215</v>
      </c>
    </row>
    <row r="124" spans="1:5" ht="13.5" customHeight="1" thickBot="1">
      <c r="A124" s="20" t="s">
        <v>208</v>
      </c>
      <c r="B124" s="39">
        <v>43185</v>
      </c>
      <c r="C124" s="17"/>
      <c r="D124" s="17"/>
      <c r="E124" s="37" t="s">
        <v>217</v>
      </c>
    </row>
    <row r="125" spans="1:5" ht="13.5" customHeight="1" thickBot="1">
      <c r="A125" s="20" t="s">
        <v>208</v>
      </c>
      <c r="B125" s="39">
        <v>43218</v>
      </c>
      <c r="C125" s="17">
        <v>2</v>
      </c>
      <c r="D125" s="17">
        <v>8</v>
      </c>
      <c r="E125" s="37" t="s">
        <v>219</v>
      </c>
    </row>
    <row r="126" spans="1:5" ht="13.5" customHeight="1" thickBot="1">
      <c r="A126" s="20" t="s">
        <v>208</v>
      </c>
      <c r="B126" s="39">
        <v>43219</v>
      </c>
      <c r="C126" s="17">
        <v>4</v>
      </c>
      <c r="D126" s="17">
        <v>16</v>
      </c>
      <c r="E126" s="37" t="s">
        <v>218</v>
      </c>
    </row>
    <row r="127" spans="1:5" ht="13.5" customHeight="1" thickBot="1">
      <c r="A127" s="20" t="s">
        <v>208</v>
      </c>
      <c r="B127" s="39">
        <v>43437</v>
      </c>
      <c r="C127" s="17"/>
      <c r="D127" s="17"/>
      <c r="E127" s="37" t="s">
        <v>220</v>
      </c>
    </row>
    <row r="128" spans="1:5" ht="13.5" customHeight="1" thickBot="1">
      <c r="A128" s="20" t="s">
        <v>208</v>
      </c>
      <c r="B128" s="39">
        <v>43444</v>
      </c>
      <c r="C128" s="17"/>
      <c r="D128" s="17"/>
      <c r="E128" s="37" t="s">
        <v>221</v>
      </c>
    </row>
    <row r="129" spans="1:5" ht="13.5" customHeight="1" thickBot="1">
      <c r="A129" s="40"/>
      <c r="B129" s="15">
        <v>2019</v>
      </c>
      <c r="C129" s="15">
        <f>SUM(C130:C143)</f>
        <v>41</v>
      </c>
      <c r="D129" s="15">
        <f>SUM(D130:D143)</f>
        <v>80</v>
      </c>
      <c r="E129" s="13"/>
    </row>
    <row r="130" spans="1:5" ht="13.5" customHeight="1" thickBot="1">
      <c r="A130" s="20" t="s">
        <v>208</v>
      </c>
      <c r="B130" s="39">
        <v>43514</v>
      </c>
      <c r="C130" s="17"/>
      <c r="D130" s="17"/>
      <c r="E130" s="37" t="s">
        <v>223</v>
      </c>
    </row>
    <row r="131" spans="1:5" ht="27.75" customHeight="1" thickBot="1">
      <c r="A131" s="20" t="s">
        <v>208</v>
      </c>
      <c r="B131" s="39">
        <v>43563</v>
      </c>
      <c r="C131" s="17"/>
      <c r="D131" s="17"/>
      <c r="E131" s="43" t="s">
        <v>222</v>
      </c>
    </row>
    <row r="132" spans="1:5" ht="13.5" customHeight="1" thickBot="1">
      <c r="A132" s="20" t="s">
        <v>160</v>
      </c>
      <c r="B132" s="39">
        <v>43566</v>
      </c>
      <c r="C132" s="17"/>
      <c r="D132" s="17"/>
      <c r="E132" s="37" t="s">
        <v>224</v>
      </c>
    </row>
    <row r="133" spans="1:5" ht="13.5" customHeight="1" thickBot="1">
      <c r="A133" s="20" t="s">
        <v>208</v>
      </c>
      <c r="B133" s="41">
        <v>0.7111111111111111</v>
      </c>
      <c r="C133" s="17"/>
      <c r="D133" s="17"/>
      <c r="E133" s="37" t="s">
        <v>225</v>
      </c>
    </row>
    <row r="134" spans="1:5" ht="13.5" customHeight="1" thickBot="1">
      <c r="A134" s="20" t="s">
        <v>160</v>
      </c>
      <c r="B134" s="39">
        <v>43605</v>
      </c>
      <c r="C134" s="17"/>
      <c r="D134" s="17"/>
      <c r="E134" s="37" t="s">
        <v>227</v>
      </c>
    </row>
    <row r="135" spans="1:5" ht="13.5" customHeight="1" thickBot="1">
      <c r="A135" s="20" t="s">
        <v>208</v>
      </c>
      <c r="B135" s="39">
        <v>43612</v>
      </c>
      <c r="C135" s="17">
        <v>2</v>
      </c>
      <c r="D135" s="17"/>
      <c r="E135" s="37" t="s">
        <v>226</v>
      </c>
    </row>
    <row r="136" spans="1:5" ht="26.25" customHeight="1" thickBot="1">
      <c r="A136" s="42" t="s">
        <v>160</v>
      </c>
      <c r="B136" s="39">
        <v>43622</v>
      </c>
      <c r="C136" s="17">
        <v>3</v>
      </c>
      <c r="D136" s="17"/>
      <c r="E136" s="43" t="s">
        <v>229</v>
      </c>
    </row>
    <row r="137" spans="1:5" ht="13.5" customHeight="1" thickBot="1">
      <c r="A137" s="20" t="s">
        <v>208</v>
      </c>
      <c r="B137" s="39">
        <v>43633</v>
      </c>
      <c r="C137" s="11"/>
      <c r="D137" s="17"/>
      <c r="E137" s="17" t="s">
        <v>228</v>
      </c>
    </row>
    <row r="138" spans="1:5" ht="13.5" customHeight="1" thickBot="1">
      <c r="A138" s="20" t="s">
        <v>200</v>
      </c>
      <c r="B138" s="39">
        <v>43643</v>
      </c>
      <c r="C138" s="11">
        <v>7</v>
      </c>
      <c r="D138" s="17">
        <v>23</v>
      </c>
      <c r="E138" s="17" t="s">
        <v>230</v>
      </c>
    </row>
    <row r="139" spans="1:5" ht="13.5" customHeight="1" thickBot="1">
      <c r="A139" s="20" t="s">
        <v>200</v>
      </c>
      <c r="B139" s="39">
        <v>43645</v>
      </c>
      <c r="C139" s="11">
        <v>13</v>
      </c>
      <c r="D139" s="17">
        <v>22</v>
      </c>
      <c r="E139" s="17" t="s">
        <v>233</v>
      </c>
    </row>
    <row r="140" spans="1:5" ht="13.5" customHeight="1" thickBot="1">
      <c r="A140" s="20" t="s">
        <v>234</v>
      </c>
      <c r="B140" s="39">
        <v>43646</v>
      </c>
      <c r="C140" s="11">
        <v>7</v>
      </c>
      <c r="D140" s="17">
        <v>12</v>
      </c>
      <c r="E140" s="17" t="s">
        <v>235</v>
      </c>
    </row>
    <row r="141" spans="1:5" ht="13.5" customHeight="1" thickBot="1">
      <c r="A141" s="20" t="s">
        <v>232</v>
      </c>
      <c r="B141" s="39">
        <v>43647</v>
      </c>
      <c r="C141" s="11">
        <v>9</v>
      </c>
      <c r="D141" s="17">
        <v>23</v>
      </c>
      <c r="E141" s="17" t="s">
        <v>231</v>
      </c>
    </row>
    <row r="142" spans="1:5" ht="13.5" customHeight="1" thickBot="1">
      <c r="A142" s="20"/>
      <c r="B142" s="41"/>
      <c r="C142" s="11"/>
      <c r="D142" s="17"/>
      <c r="E142" s="37"/>
    </row>
    <row r="143" spans="1:5" ht="13.5" customHeight="1" thickBot="1">
      <c r="A143" s="20"/>
      <c r="B143" s="38"/>
      <c r="C143" s="11"/>
      <c r="D143" s="19"/>
      <c r="E143" s="20"/>
    </row>
    <row r="144" spans="1:5" ht="13.5" thickBot="1">
      <c r="A144" s="20"/>
      <c r="B144" s="38"/>
      <c r="C144" s="11"/>
      <c r="D144" s="19"/>
      <c r="E144" s="20"/>
    </row>
    <row r="174" spans="6:9" ht="12.75">
      <c r="F174" s="22" t="s">
        <v>52</v>
      </c>
      <c r="G174" s="22" t="s">
        <v>53</v>
      </c>
      <c r="H174" s="22" t="s">
        <v>54</v>
      </c>
      <c r="I174" s="22" t="s">
        <v>55</v>
      </c>
    </row>
    <row r="175" spans="6:9" ht="12.75">
      <c r="F175" s="4">
        <v>2010</v>
      </c>
      <c r="G175" s="4">
        <f>D5</f>
        <v>31</v>
      </c>
      <c r="H175" s="4">
        <f>G175</f>
        <v>31</v>
      </c>
      <c r="I175" s="4">
        <f>C5</f>
        <v>33</v>
      </c>
    </row>
    <row r="176" spans="6:9" ht="12.75">
      <c r="F176" s="4">
        <v>2011</v>
      </c>
      <c r="G176" s="4">
        <f>D16</f>
        <v>160</v>
      </c>
      <c r="H176" s="4">
        <f aca="true" t="shared" si="0" ref="H176:H184">H175+G176</f>
        <v>191</v>
      </c>
      <c r="I176" s="4">
        <f>C16</f>
        <v>55</v>
      </c>
    </row>
    <row r="177" spans="6:9" ht="12.75">
      <c r="F177" s="4">
        <v>2012</v>
      </c>
      <c r="G177" s="4">
        <f>D28</f>
        <v>109</v>
      </c>
      <c r="H177" s="4">
        <f t="shared" si="0"/>
        <v>300</v>
      </c>
      <c r="I177" s="4">
        <f>C28</f>
        <v>42</v>
      </c>
    </row>
    <row r="178" spans="6:9" ht="12.75">
      <c r="F178" s="4">
        <v>2013</v>
      </c>
      <c r="G178" s="4">
        <f>+D39</f>
        <v>326</v>
      </c>
      <c r="H178" s="4">
        <f t="shared" si="0"/>
        <v>626</v>
      </c>
      <c r="I178" s="4">
        <f>+C39</f>
        <v>121</v>
      </c>
    </row>
    <row r="179" spans="6:9" ht="12.75">
      <c r="F179" s="4">
        <v>2014</v>
      </c>
      <c r="G179" s="4">
        <f>D62</f>
        <v>271</v>
      </c>
      <c r="H179" s="4">
        <f t="shared" si="0"/>
        <v>897</v>
      </c>
      <c r="I179" s="4">
        <f>C62</f>
        <v>52</v>
      </c>
    </row>
    <row r="180" spans="6:9" ht="12.75">
      <c r="F180" s="4">
        <v>2015</v>
      </c>
      <c r="G180" s="4">
        <f>D80</f>
        <v>324</v>
      </c>
      <c r="H180" s="4">
        <f t="shared" si="0"/>
        <v>1221</v>
      </c>
      <c r="I180" s="4">
        <f>C80</f>
        <v>119</v>
      </c>
    </row>
    <row r="181" spans="6:9" ht="12.75">
      <c r="F181" s="4">
        <v>2016</v>
      </c>
      <c r="G181" s="4">
        <f>D99</f>
        <v>202</v>
      </c>
      <c r="H181" s="4">
        <f t="shared" si="0"/>
        <v>1423</v>
      </c>
      <c r="I181" s="4">
        <f>C99</f>
        <v>56</v>
      </c>
    </row>
    <row r="182" spans="6:9" ht="12.75">
      <c r="F182" s="4">
        <v>2017</v>
      </c>
      <c r="G182" s="4">
        <f>D111</f>
        <v>125</v>
      </c>
      <c r="H182" s="4">
        <f t="shared" si="0"/>
        <v>1548</v>
      </c>
      <c r="I182" s="4">
        <f>C111</f>
        <v>45</v>
      </c>
    </row>
    <row r="183" spans="6:9" ht="12.75">
      <c r="F183" s="4">
        <v>2018</v>
      </c>
      <c r="G183" s="4">
        <f>D121</f>
        <v>24</v>
      </c>
      <c r="H183" s="4">
        <f t="shared" si="0"/>
        <v>1572</v>
      </c>
      <c r="I183" s="4">
        <f>C121</f>
        <v>6</v>
      </c>
    </row>
    <row r="184" spans="6:9" ht="12.75">
      <c r="F184" s="4">
        <v>2019</v>
      </c>
      <c r="G184" s="4">
        <f>I183</f>
        <v>6</v>
      </c>
      <c r="H184" s="4">
        <f t="shared" si="0"/>
        <v>1578</v>
      </c>
      <c r="I184" s="4">
        <f>C129</f>
        <v>41</v>
      </c>
    </row>
  </sheetData>
  <printOptions horizontalCentered="1"/>
  <pageMargins left="0.1968503937007874" right="0.3937007874015748" top="0.3937007874015748" bottom="0.3937007874015748" header="0.5118110236220472" footer="0.5118110236220472"/>
  <pageSetup horizontalDpi="600" verticalDpi="600" orientation="portrait" paperSize="9" r:id="rId2"/>
  <headerFooter alignWithMargins="0">
    <oddFooter>&amp;LSEQUANA
Etat de services de Suzanne&amp;C&amp;D&amp;R&amp;P/&amp;N</oddFooter>
  </headerFooter>
  <drawing r:id="rId1"/>
</worksheet>
</file>

<file path=xl/worksheets/sheet2.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11.421875" defaultRowHeight="12.75"/>
  <cols>
    <col min="1" max="1" width="11.140625" style="0" customWidth="1"/>
    <col min="2" max="2" width="63.8515625" style="0" customWidth="1"/>
    <col min="3" max="3" width="15.28125" style="0" customWidth="1"/>
    <col min="4" max="4" width="8.28125" style="0" customWidth="1"/>
  </cols>
  <sheetData>
    <row r="1" ht="12.75">
      <c r="A1" s="36" t="s">
        <v>148</v>
      </c>
    </row>
    <row r="2" spans="1:3" ht="12.75">
      <c r="A2" t="s">
        <v>126</v>
      </c>
      <c r="C2" t="s">
        <v>156</v>
      </c>
    </row>
    <row r="3" ht="12.75">
      <c r="B3" t="s">
        <v>136</v>
      </c>
    </row>
    <row r="4" ht="12.75">
      <c r="B4" t="s">
        <v>137</v>
      </c>
    </row>
    <row r="5" ht="12.75">
      <c r="B5" t="s">
        <v>138</v>
      </c>
    </row>
    <row r="6" ht="12.75">
      <c r="B6" t="s">
        <v>157</v>
      </c>
    </row>
    <row r="7" ht="12.75">
      <c r="B7" t="s">
        <v>162</v>
      </c>
    </row>
    <row r="8" spans="1:3" ht="12.75">
      <c r="A8" t="s">
        <v>127</v>
      </c>
      <c r="C8" t="s">
        <v>156</v>
      </c>
    </row>
    <row r="9" ht="12.75">
      <c r="B9" t="s">
        <v>139</v>
      </c>
    </row>
    <row r="10" ht="12.75">
      <c r="B10" t="s">
        <v>147</v>
      </c>
    </row>
    <row r="11" spans="2:4" ht="12.75">
      <c r="B11" t="s">
        <v>133</v>
      </c>
      <c r="C11" t="s">
        <v>159</v>
      </c>
      <c r="D11" t="s">
        <v>160</v>
      </c>
    </row>
    <row r="12" spans="2:3" ht="12.75">
      <c r="B12" t="s">
        <v>134</v>
      </c>
      <c r="C12" t="s">
        <v>159</v>
      </c>
    </row>
    <row r="13" ht="12.75">
      <c r="B13" t="s">
        <v>155</v>
      </c>
    </row>
    <row r="14" ht="12.75">
      <c r="B14" t="s">
        <v>150</v>
      </c>
    </row>
    <row r="15" ht="12.75">
      <c r="B15" t="s">
        <v>158</v>
      </c>
    </row>
    <row r="16" ht="12.75">
      <c r="B16" t="s">
        <v>163</v>
      </c>
    </row>
    <row r="17" ht="12.75">
      <c r="A17" t="s">
        <v>135</v>
      </c>
    </row>
    <row r="18" spans="2:3" ht="12.75">
      <c r="B18" t="s">
        <v>146</v>
      </c>
      <c r="C18" t="s">
        <v>156</v>
      </c>
    </row>
    <row r="19" spans="2:3" ht="12.75">
      <c r="B19" t="s">
        <v>151</v>
      </c>
      <c r="C19" t="s">
        <v>156</v>
      </c>
    </row>
    <row r="20" spans="2:3" ht="12.75">
      <c r="B20" t="s">
        <v>140</v>
      </c>
      <c r="C20" t="s">
        <v>156</v>
      </c>
    </row>
    <row r="21" spans="2:3" ht="12.75">
      <c r="B21" t="s">
        <v>128</v>
      </c>
      <c r="C21" t="s">
        <v>174</v>
      </c>
    </row>
    <row r="22" spans="2:3" ht="12.75">
      <c r="B22" t="s">
        <v>132</v>
      </c>
      <c r="C22" t="s">
        <v>174</v>
      </c>
    </row>
    <row r="23" spans="2:3" ht="12.75">
      <c r="B23" t="s">
        <v>129</v>
      </c>
      <c r="C23" t="s">
        <v>174</v>
      </c>
    </row>
    <row r="24" spans="2:3" ht="12.75">
      <c r="B24" t="s">
        <v>152</v>
      </c>
      <c r="C24" t="s">
        <v>174</v>
      </c>
    </row>
    <row r="25" spans="2:3" ht="12.75">
      <c r="B25" t="s">
        <v>130</v>
      </c>
      <c r="C25" t="s">
        <v>174</v>
      </c>
    </row>
    <row r="26" spans="2:3" ht="12.75">
      <c r="B26" t="s">
        <v>153</v>
      </c>
      <c r="C26" t="s">
        <v>174</v>
      </c>
    </row>
    <row r="27" ht="12.75">
      <c r="B27" t="s">
        <v>145</v>
      </c>
    </row>
    <row r="28" ht="12.75">
      <c r="B28" t="s">
        <v>154</v>
      </c>
    </row>
    <row r="29" ht="12.75">
      <c r="B29" t="s">
        <v>161</v>
      </c>
    </row>
    <row r="31" ht="12.75">
      <c r="A31" t="s">
        <v>131</v>
      </c>
    </row>
    <row r="32" ht="12.75">
      <c r="B32" t="s">
        <v>141</v>
      </c>
    </row>
    <row r="33" ht="12.75">
      <c r="B33" t="s">
        <v>143</v>
      </c>
    </row>
    <row r="34" ht="12.75">
      <c r="B34" t="s">
        <v>142</v>
      </c>
    </row>
    <row r="35" ht="12.75">
      <c r="B35" t="s">
        <v>144</v>
      </c>
    </row>
    <row r="36" ht="12.75">
      <c r="B36" t="s">
        <v>164</v>
      </c>
    </row>
    <row r="37" ht="12.75">
      <c r="B37" t="s">
        <v>173</v>
      </c>
    </row>
    <row r="38" ht="12.75">
      <c r="A38" t="s">
        <v>149</v>
      </c>
    </row>
  </sheetData>
  <printOptions/>
  <pageMargins left="0.75" right="0.13"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CRB</dc:creator>
  <cp:keywords/>
  <dc:description/>
  <cp:lastModifiedBy>MAD</cp:lastModifiedBy>
  <cp:lastPrinted>2016-02-29T08:27:32Z</cp:lastPrinted>
  <dcterms:created xsi:type="dcterms:W3CDTF">2003-02-25T07:41:40Z</dcterms:created>
  <dcterms:modified xsi:type="dcterms:W3CDTF">2019-07-03T22:08:22Z</dcterms:modified>
  <cp:category/>
  <cp:version/>
  <cp:contentType/>
  <cp:contentStatus/>
</cp:coreProperties>
</file>